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User Documents\bpage\Documents\Chargemaster\PriceTransparency2021\"/>
    </mc:Choice>
  </mc:AlternateContent>
  <bookViews>
    <workbookView xWindow="0" yWindow="0" windowWidth="28800" windowHeight="12300"/>
  </bookViews>
  <sheets>
    <sheet name="WebSite-010421" sheetId="7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4" i="7" l="1"/>
  <c r="F294" i="7"/>
  <c r="M293" i="7"/>
  <c r="F293" i="7"/>
  <c r="M292" i="7"/>
  <c r="F292" i="7"/>
  <c r="M291" i="7"/>
  <c r="F291" i="7"/>
  <c r="M290" i="7"/>
  <c r="F290" i="7"/>
  <c r="M289" i="7"/>
  <c r="F289" i="7"/>
  <c r="M288" i="7"/>
  <c r="F288" i="7"/>
  <c r="M287" i="7"/>
  <c r="F287" i="7"/>
  <c r="M286" i="7"/>
  <c r="F286" i="7"/>
  <c r="M285" i="7"/>
  <c r="F285" i="7"/>
  <c r="M284" i="7"/>
  <c r="F284" i="7"/>
  <c r="M283" i="7"/>
  <c r="F283" i="7"/>
  <c r="M282" i="7"/>
  <c r="F282" i="7"/>
  <c r="M281" i="7"/>
  <c r="F281" i="7"/>
  <c r="M280" i="7"/>
  <c r="F280" i="7"/>
  <c r="M279" i="7"/>
  <c r="F279" i="7"/>
  <c r="M278" i="7"/>
  <c r="F278" i="7"/>
  <c r="M277" i="7"/>
  <c r="F277" i="7"/>
  <c r="M276" i="7"/>
  <c r="F276" i="7"/>
  <c r="M275" i="7"/>
  <c r="F275" i="7"/>
  <c r="M274" i="7"/>
  <c r="F274" i="7"/>
  <c r="M273" i="7"/>
  <c r="F273" i="7"/>
  <c r="M272" i="7"/>
  <c r="F272" i="7"/>
  <c r="M271" i="7"/>
  <c r="F271" i="7"/>
  <c r="M270" i="7"/>
  <c r="F270" i="7"/>
  <c r="M269" i="7"/>
  <c r="F269" i="7"/>
  <c r="M268" i="7"/>
  <c r="F268" i="7"/>
  <c r="M267" i="7"/>
  <c r="G267" i="7"/>
  <c r="F267" i="7" s="1"/>
  <c r="M266" i="7"/>
  <c r="G266" i="7"/>
  <c r="F266" i="7" s="1"/>
  <c r="M265" i="7"/>
  <c r="G265" i="7"/>
  <c r="F265" i="7"/>
  <c r="M264" i="7"/>
  <c r="G264" i="7"/>
  <c r="F264" i="7" s="1"/>
  <c r="M263" i="7"/>
  <c r="G263" i="7"/>
  <c r="F263" i="7" s="1"/>
  <c r="M262" i="7"/>
  <c r="F262" i="7"/>
  <c r="M261" i="7"/>
  <c r="M260" i="7"/>
  <c r="F260" i="7"/>
  <c r="M259" i="7"/>
  <c r="F259" i="7"/>
  <c r="M258" i="7"/>
  <c r="F258" i="7"/>
  <c r="M257" i="7"/>
  <c r="F257" i="7"/>
  <c r="M256" i="7"/>
  <c r="M255" i="7"/>
  <c r="F255" i="7"/>
  <c r="M254" i="7"/>
  <c r="F254" i="7"/>
  <c r="M253" i="7"/>
  <c r="F253" i="7"/>
  <c r="M252" i="7"/>
  <c r="F252" i="7"/>
  <c r="M251" i="7"/>
  <c r="F251" i="7"/>
  <c r="M250" i="7"/>
  <c r="F250" i="7"/>
  <c r="M249" i="7"/>
  <c r="F249" i="7"/>
  <c r="M248" i="7"/>
  <c r="F248" i="7"/>
  <c r="M247" i="7"/>
  <c r="F247" i="7"/>
  <c r="M246" i="7"/>
  <c r="F246" i="7"/>
  <c r="M245" i="7"/>
  <c r="F245" i="7"/>
  <c r="M244" i="7"/>
  <c r="F244" i="7"/>
  <c r="M243" i="7"/>
  <c r="F243" i="7"/>
  <c r="M242" i="7"/>
  <c r="F242" i="7"/>
  <c r="M241" i="7"/>
  <c r="M240" i="7"/>
  <c r="F240" i="7"/>
  <c r="M239" i="7"/>
  <c r="F239" i="7"/>
  <c r="M238" i="7"/>
  <c r="F238" i="7"/>
  <c r="M237" i="7"/>
  <c r="F237" i="7"/>
  <c r="M236" i="7"/>
  <c r="F236" i="7"/>
  <c r="M235" i="7"/>
  <c r="F235" i="7"/>
  <c r="M234" i="7"/>
  <c r="F234" i="7"/>
  <c r="M233" i="7"/>
  <c r="F233" i="7"/>
  <c r="M232" i="7"/>
  <c r="F232" i="7"/>
  <c r="M231" i="7"/>
  <c r="F231" i="7"/>
  <c r="M230" i="7"/>
  <c r="F230" i="7"/>
  <c r="M229" i="7"/>
  <c r="F229" i="7"/>
  <c r="M228" i="7"/>
  <c r="F228" i="7"/>
  <c r="M227" i="7"/>
  <c r="F227" i="7"/>
  <c r="M226" i="7"/>
  <c r="F226" i="7"/>
  <c r="M225" i="7"/>
  <c r="F225" i="7"/>
  <c r="M224" i="7"/>
  <c r="F224" i="7"/>
  <c r="M223" i="7"/>
  <c r="F223" i="7"/>
  <c r="M222" i="7"/>
  <c r="F222" i="7"/>
  <c r="M221" i="7"/>
  <c r="F221" i="7"/>
  <c r="M220" i="7"/>
  <c r="F220" i="7"/>
  <c r="M219" i="7"/>
  <c r="F219" i="7"/>
  <c r="M218" i="7"/>
  <c r="F218" i="7"/>
  <c r="M217" i="7"/>
  <c r="F217" i="7"/>
  <c r="M216" i="7"/>
  <c r="F216" i="7"/>
  <c r="M215" i="7"/>
  <c r="F215" i="7"/>
  <c r="M214" i="7"/>
  <c r="F214" i="7"/>
  <c r="M213" i="7"/>
  <c r="F213" i="7"/>
  <c r="M212" i="7"/>
  <c r="F212" i="7"/>
  <c r="M211" i="7"/>
  <c r="F211" i="7"/>
  <c r="M210" i="7"/>
  <c r="F210" i="7"/>
  <c r="M209" i="7"/>
  <c r="F209" i="7"/>
  <c r="M208" i="7"/>
  <c r="F208" i="7"/>
  <c r="M207" i="7"/>
  <c r="F207" i="7"/>
  <c r="M206" i="7"/>
  <c r="F206" i="7"/>
  <c r="M205" i="7"/>
  <c r="F205" i="7"/>
  <c r="M204" i="7"/>
  <c r="F204" i="7"/>
  <c r="M203" i="7"/>
  <c r="F203" i="7"/>
  <c r="M202" i="7"/>
  <c r="F202" i="7"/>
  <c r="M201" i="7"/>
  <c r="F201" i="7"/>
  <c r="M200" i="7"/>
  <c r="F200" i="7"/>
  <c r="M199" i="7"/>
  <c r="F199" i="7"/>
  <c r="M198" i="7"/>
  <c r="F198" i="7"/>
  <c r="M197" i="7"/>
  <c r="F197" i="7"/>
  <c r="M196" i="7"/>
  <c r="F196" i="7"/>
  <c r="M195" i="7"/>
  <c r="F195" i="7"/>
  <c r="M194" i="7"/>
  <c r="F194" i="7"/>
  <c r="M193" i="7"/>
  <c r="F193" i="7"/>
  <c r="M192" i="7"/>
  <c r="F192" i="7"/>
  <c r="M191" i="7"/>
  <c r="F191" i="7"/>
  <c r="M190" i="7"/>
  <c r="M189" i="7"/>
  <c r="F189" i="7"/>
  <c r="M188" i="7"/>
  <c r="F188" i="7"/>
  <c r="F187" i="7"/>
  <c r="F186" i="7"/>
  <c r="F185" i="7"/>
  <c r="F184" i="7"/>
  <c r="M183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M170" i="7"/>
  <c r="F170" i="7"/>
  <c r="F169" i="7"/>
  <c r="M168" i="7"/>
  <c r="F168" i="7"/>
  <c r="M167" i="7"/>
  <c r="F167" i="7"/>
  <c r="M164" i="7"/>
  <c r="F164" i="7"/>
  <c r="M163" i="7"/>
  <c r="F163" i="7"/>
  <c r="M162" i="7"/>
  <c r="F162" i="7"/>
  <c r="M161" i="7"/>
  <c r="F161" i="7"/>
  <c r="M160" i="7"/>
  <c r="F160" i="7"/>
  <c r="M159" i="7"/>
  <c r="F159" i="7"/>
  <c r="M158" i="7"/>
  <c r="F158" i="7"/>
  <c r="M157" i="7"/>
  <c r="F157" i="7"/>
  <c r="M156" i="7"/>
  <c r="F156" i="7"/>
  <c r="M155" i="7"/>
  <c r="F155" i="7"/>
  <c r="M154" i="7"/>
  <c r="F154" i="7"/>
  <c r="M153" i="7"/>
  <c r="F153" i="7"/>
  <c r="M152" i="7"/>
  <c r="F152" i="7"/>
  <c r="M151" i="7"/>
  <c r="F151" i="7"/>
  <c r="M150" i="7"/>
  <c r="F150" i="7"/>
  <c r="M149" i="7"/>
  <c r="F149" i="7"/>
  <c r="M148" i="7"/>
  <c r="F148" i="7"/>
  <c r="M147" i="7"/>
  <c r="F147" i="7"/>
  <c r="M146" i="7"/>
  <c r="F146" i="7"/>
  <c r="M145" i="7"/>
  <c r="F145" i="7"/>
  <c r="M144" i="7"/>
  <c r="F144" i="7"/>
  <c r="M143" i="7"/>
  <c r="F143" i="7"/>
  <c r="M142" i="7"/>
  <c r="F142" i="7"/>
  <c r="M141" i="7"/>
  <c r="F141" i="7"/>
  <c r="M140" i="7"/>
  <c r="F140" i="7"/>
  <c r="M139" i="7"/>
  <c r="F139" i="7"/>
  <c r="M138" i="7"/>
  <c r="F138" i="7"/>
  <c r="M137" i="7"/>
  <c r="F137" i="7"/>
  <c r="M136" i="7"/>
  <c r="F136" i="7"/>
  <c r="M135" i="7"/>
  <c r="F135" i="7"/>
  <c r="M134" i="7"/>
  <c r="F134" i="7"/>
  <c r="M133" i="7"/>
  <c r="F133" i="7"/>
  <c r="M132" i="7"/>
  <c r="F132" i="7"/>
  <c r="M131" i="7"/>
  <c r="F131" i="7"/>
  <c r="M130" i="7"/>
  <c r="F130" i="7"/>
  <c r="M129" i="7"/>
  <c r="F129" i="7"/>
  <c r="M128" i="7"/>
  <c r="F128" i="7"/>
  <c r="M127" i="7"/>
  <c r="F127" i="7"/>
  <c r="M126" i="7"/>
  <c r="F126" i="7"/>
  <c r="M125" i="7"/>
  <c r="F125" i="7"/>
  <c r="M124" i="7"/>
  <c r="F124" i="7"/>
  <c r="M123" i="7"/>
  <c r="F123" i="7"/>
  <c r="M122" i="7"/>
  <c r="F122" i="7"/>
  <c r="M121" i="7"/>
  <c r="F121" i="7"/>
  <c r="M120" i="7"/>
  <c r="F120" i="7"/>
  <c r="M119" i="7"/>
  <c r="F119" i="7"/>
  <c r="M118" i="7"/>
  <c r="F118" i="7"/>
  <c r="M117" i="7"/>
  <c r="F117" i="7"/>
  <c r="M116" i="7"/>
  <c r="F116" i="7"/>
  <c r="M115" i="7"/>
  <c r="F115" i="7"/>
  <c r="M114" i="7"/>
  <c r="F114" i="7"/>
  <c r="M113" i="7"/>
  <c r="F113" i="7"/>
  <c r="M112" i="7"/>
  <c r="F112" i="7"/>
  <c r="M109" i="7"/>
  <c r="F109" i="7"/>
  <c r="M108" i="7"/>
  <c r="F108" i="7"/>
  <c r="M107" i="7"/>
  <c r="F107" i="7"/>
  <c r="M106" i="7"/>
  <c r="F106" i="7"/>
  <c r="M105" i="7"/>
  <c r="F105" i="7"/>
  <c r="M104" i="7"/>
  <c r="F104" i="7"/>
  <c r="F103" i="7"/>
  <c r="M102" i="7"/>
  <c r="F102" i="7"/>
  <c r="M101" i="7"/>
  <c r="F101" i="7"/>
  <c r="M100" i="7"/>
  <c r="F100" i="7"/>
  <c r="M99" i="7"/>
  <c r="F99" i="7"/>
  <c r="M98" i="7"/>
  <c r="F98" i="7"/>
  <c r="M97" i="7"/>
  <c r="F97" i="7"/>
  <c r="M96" i="7"/>
  <c r="F96" i="7"/>
  <c r="M95" i="7"/>
  <c r="F95" i="7"/>
  <c r="M94" i="7"/>
  <c r="F94" i="7"/>
  <c r="M93" i="7"/>
  <c r="F93" i="7"/>
  <c r="M92" i="7"/>
  <c r="F92" i="7"/>
  <c r="M91" i="7"/>
  <c r="F91" i="7"/>
  <c r="M90" i="7"/>
  <c r="F90" i="7"/>
  <c r="M89" i="7"/>
  <c r="F89" i="7"/>
  <c r="M88" i="7"/>
  <c r="F88" i="7"/>
  <c r="M87" i="7"/>
  <c r="F87" i="7"/>
  <c r="M86" i="7"/>
  <c r="F86" i="7"/>
  <c r="M85" i="7"/>
  <c r="F85" i="7"/>
  <c r="M84" i="7"/>
  <c r="F84" i="7"/>
  <c r="M83" i="7"/>
  <c r="F83" i="7"/>
  <c r="M82" i="7"/>
  <c r="F82" i="7"/>
  <c r="M81" i="7"/>
  <c r="F81" i="7"/>
  <c r="M80" i="7"/>
  <c r="F80" i="7"/>
  <c r="M79" i="7"/>
  <c r="F79" i="7"/>
  <c r="M78" i="7"/>
  <c r="F78" i="7"/>
  <c r="M77" i="7"/>
  <c r="F77" i="7"/>
  <c r="M76" i="7"/>
  <c r="F76" i="7"/>
  <c r="M75" i="7"/>
  <c r="F75" i="7"/>
  <c r="M74" i="7"/>
  <c r="F74" i="7"/>
  <c r="M73" i="7"/>
  <c r="F73" i="7"/>
  <c r="M72" i="7"/>
  <c r="F72" i="7"/>
  <c r="M71" i="7"/>
  <c r="F71" i="7"/>
  <c r="M70" i="7"/>
  <c r="F70" i="7"/>
  <c r="F69" i="7"/>
  <c r="M68" i="7"/>
  <c r="F68" i="7"/>
  <c r="M67" i="7"/>
  <c r="F67" i="7"/>
  <c r="F66" i="7"/>
  <c r="M65" i="7"/>
  <c r="F65" i="7"/>
  <c r="M64" i="7"/>
  <c r="F64" i="7"/>
  <c r="M63" i="7"/>
  <c r="F63" i="7"/>
  <c r="M62" i="7"/>
  <c r="F62" i="7"/>
  <c r="M61" i="7"/>
  <c r="F61" i="7"/>
  <c r="M60" i="7"/>
  <c r="F60" i="7"/>
  <c r="M59" i="7"/>
  <c r="F59" i="7"/>
  <c r="M58" i="7"/>
  <c r="F58" i="7"/>
  <c r="M57" i="7"/>
  <c r="F57" i="7"/>
  <c r="M56" i="7"/>
  <c r="F56" i="7"/>
  <c r="M55" i="7"/>
  <c r="F55" i="7"/>
  <c r="M54" i="7"/>
  <c r="F54" i="7"/>
  <c r="M53" i="7"/>
  <c r="F53" i="7"/>
  <c r="M52" i="7"/>
  <c r="F52" i="7"/>
  <c r="M51" i="7"/>
  <c r="F51" i="7"/>
  <c r="M50" i="7"/>
  <c r="F50" i="7"/>
  <c r="M49" i="7"/>
  <c r="F49" i="7"/>
  <c r="M48" i="7"/>
  <c r="F48" i="7"/>
  <c r="M47" i="7"/>
  <c r="F47" i="7"/>
  <c r="M46" i="7"/>
  <c r="F46" i="7"/>
  <c r="M45" i="7"/>
  <c r="F45" i="7"/>
  <c r="M44" i="7"/>
  <c r="F44" i="7"/>
  <c r="F43" i="7"/>
  <c r="M42" i="7"/>
  <c r="F42" i="7"/>
  <c r="M41" i="7"/>
  <c r="F41" i="7"/>
  <c r="M40" i="7"/>
  <c r="F40" i="7"/>
  <c r="M39" i="7"/>
  <c r="F39" i="7"/>
  <c r="M38" i="7"/>
  <c r="F38" i="7"/>
  <c r="M37" i="7"/>
  <c r="F37" i="7"/>
  <c r="M36" i="7"/>
  <c r="F36" i="7"/>
  <c r="M33" i="7"/>
  <c r="F33" i="7"/>
  <c r="M32" i="7"/>
  <c r="F32" i="7"/>
  <c r="M31" i="7"/>
  <c r="F31" i="7"/>
  <c r="M30" i="7"/>
  <c r="F30" i="7"/>
  <c r="M29" i="7"/>
  <c r="F29" i="7"/>
  <c r="M28" i="7"/>
  <c r="F28" i="7"/>
  <c r="M27" i="7"/>
  <c r="F27" i="7"/>
  <c r="M26" i="7"/>
  <c r="M25" i="7"/>
  <c r="F25" i="7"/>
  <c r="M24" i="7"/>
  <c r="F24" i="7"/>
  <c r="M23" i="7"/>
  <c r="F23" i="7"/>
  <c r="M22" i="7"/>
  <c r="M21" i="7"/>
  <c r="F21" i="7"/>
  <c r="M20" i="7"/>
  <c r="F20" i="7"/>
  <c r="M19" i="7"/>
  <c r="F19" i="7"/>
  <c r="M18" i="7"/>
  <c r="F18" i="7"/>
  <c r="M17" i="7"/>
  <c r="F17" i="7"/>
  <c r="M16" i="7"/>
  <c r="F16" i="7"/>
  <c r="M15" i="7"/>
  <c r="F15" i="7"/>
  <c r="M14" i="7"/>
  <c r="F14" i="7"/>
  <c r="M13" i="7"/>
  <c r="F13" i="7"/>
  <c r="M12" i="7"/>
  <c r="F12" i="7"/>
  <c r="M11" i="7"/>
  <c r="F11" i="7"/>
  <c r="M10" i="7"/>
  <c r="F10" i="7"/>
  <c r="M9" i="7"/>
  <c r="F9" i="7"/>
  <c r="M8" i="7"/>
  <c r="F8" i="7"/>
  <c r="M7" i="7"/>
  <c r="F7" i="7"/>
  <c r="M6" i="7"/>
  <c r="F6" i="7"/>
</calcChain>
</file>

<file path=xl/sharedStrings.xml><?xml version="1.0" encoding="utf-8"?>
<sst xmlns="http://schemas.openxmlformats.org/spreadsheetml/2006/main" count="1013" uniqueCount="428">
  <si>
    <t>84153-84154</t>
  </si>
  <si>
    <t>Evaluation &amp; Management Services</t>
  </si>
  <si>
    <t>2020 CPT/HCPCS</t>
  </si>
  <si>
    <t xml:space="preserve">Psychotherapy, 30 min </t>
  </si>
  <si>
    <t xml:space="preserve">Psychotherapy, 45 min </t>
  </si>
  <si>
    <t xml:space="preserve">Psychotherapy, 60 min </t>
  </si>
  <si>
    <t xml:space="preserve">Family psychotherapy, not including patient, 50 min </t>
  </si>
  <si>
    <t xml:space="preserve">Family psychotherapy, including patient, 50 min </t>
  </si>
  <si>
    <t xml:space="preserve">New patient office of other outpatient visit, typically 45 min </t>
  </si>
  <si>
    <t xml:space="preserve">New patient office of other outpatient visit, typically 60 min </t>
  </si>
  <si>
    <t xml:space="preserve">Patient office consultation, typically 40 min </t>
  </si>
  <si>
    <t xml:space="preserve">Patient office consultation, typically 60 min </t>
  </si>
  <si>
    <t xml:space="preserve">Initial new patient preventive medicine evaluation (18-39 years) </t>
  </si>
  <si>
    <t xml:space="preserve">Initial new patient preventive medicine evaluation (40-64 years) </t>
  </si>
  <si>
    <t xml:space="preserve">Laboratory &amp; Pathology Services </t>
  </si>
  <si>
    <t xml:space="preserve">Basic metabolic panel </t>
  </si>
  <si>
    <t xml:space="preserve">Blood test, comprehensive group of blood chemicals </t>
  </si>
  <si>
    <t xml:space="preserve">Obstetric blood test panel </t>
  </si>
  <si>
    <t xml:space="preserve">Blood test, lipids (cholesterol and triglycerides) </t>
  </si>
  <si>
    <t xml:space="preserve">Kidney function panel test </t>
  </si>
  <si>
    <t xml:space="preserve">Liver function blood test panel </t>
  </si>
  <si>
    <t xml:space="preserve">Manual urinalysis test with examination using microscope </t>
  </si>
  <si>
    <t>81000 or 81001</t>
  </si>
  <si>
    <t xml:space="preserve">Automated urinalysis test </t>
  </si>
  <si>
    <t>81002 or 81003</t>
  </si>
  <si>
    <t xml:space="preserve">PSA (prostate specific antigen) </t>
  </si>
  <si>
    <t xml:space="preserve">Blood test, thyroid stimulating hormone (TSH) </t>
  </si>
  <si>
    <t xml:space="preserve">Radiology Services </t>
  </si>
  <si>
    <t xml:space="preserve">CT scan, head or brain, without contrast </t>
  </si>
  <si>
    <t xml:space="preserve">MRI scan of brain before and after contrast </t>
  </si>
  <si>
    <t xml:space="preserve">X-Ray, lower back, minimum four views </t>
  </si>
  <si>
    <t xml:space="preserve">MRI scan of lower spinal canal </t>
  </si>
  <si>
    <t xml:space="preserve">CT scan, pelvis, with contrast </t>
  </si>
  <si>
    <t xml:space="preserve">MRI scan of leg joint </t>
  </si>
  <si>
    <t xml:space="preserve">CT scan of abdomen and pelvis with contrast </t>
  </si>
  <si>
    <t xml:space="preserve">Ultrasound of abdomen </t>
  </si>
  <si>
    <t xml:space="preserve">Abdominal ultrasound of pregnant uterus (greater or equal to 14 weeks 0 days) single or first fetus </t>
  </si>
  <si>
    <t xml:space="preserve">Ultrasound pelvis through vagina </t>
  </si>
  <si>
    <t xml:space="preserve">Mammography of one breast </t>
  </si>
  <si>
    <t>Mammography of both breasts</t>
  </si>
  <si>
    <t xml:space="preserve">Mammography, screening, bilateral </t>
  </si>
  <si>
    <t xml:space="preserve">Medicine and Surgery Services </t>
  </si>
  <si>
    <t>2020 CPT/HCPCS/DRG</t>
  </si>
  <si>
    <t xml:space="preserve">Cardiac valve and other major cardiothoracic procedures with cardiac catheterization with major complications or comorbidities </t>
  </si>
  <si>
    <t xml:space="preserve">Spinal fusion except cervical without major comorbid conditions or complications (MCC) </t>
  </si>
  <si>
    <t xml:space="preserve">Major joint replacement or reattachment of lower extremity without major comorbid conditions or complications (MCC). </t>
  </si>
  <si>
    <t>Cervical spinal fusion without comorbid conditions (CC) or major comorbid conditions or complications (MCC)</t>
  </si>
  <si>
    <t xml:space="preserve">Uterine and adnexa procedures for non-malignancy without comorbid conditions (CC) or major comorbid conditions or complications (MCC) </t>
  </si>
  <si>
    <t xml:space="preserve">Removal of tonsils and adenoid glands patient younger than age 12 </t>
  </si>
  <si>
    <t xml:space="preserve">Diagnostic examination of esophagus, stomach, and/or upper small bowel using an endoscope </t>
  </si>
  <si>
    <t xml:space="preserve">Biopsy of the esophagus, stomach, and/or upper small bowel using an endoscope </t>
  </si>
  <si>
    <t xml:space="preserve">Diagnostic examination of large bowel using an endoscope </t>
  </si>
  <si>
    <t xml:space="preserve">Biopsy of large bowel using an endoscope </t>
  </si>
  <si>
    <t xml:space="preserve">Removal of polyps or growths of large bowel using an endoscope </t>
  </si>
  <si>
    <t xml:space="preserve">Ultrasound examination of lower large bowel using an endoscope </t>
  </si>
  <si>
    <t xml:space="preserve">Removal of gallbladder using an endoscope </t>
  </si>
  <si>
    <t xml:space="preserve">Repair of groin hernia patient age 5 years or older </t>
  </si>
  <si>
    <t xml:space="preserve">Biopsy of prostate gland </t>
  </si>
  <si>
    <t xml:space="preserve">Surgical removal of prostate and surrounding lymph nodes using an endoscope </t>
  </si>
  <si>
    <t xml:space="preserve">Routine obstetric care for vaginal delivery, including pre-and post- delivery care </t>
  </si>
  <si>
    <t xml:space="preserve">Routine obstetric care for cesarean delivery, including pre-and post-delivery care </t>
  </si>
  <si>
    <t xml:space="preserve">Routine obstetric care for vaginal delivery after prior cesarean delivery including pre-and post-delivery care </t>
  </si>
  <si>
    <t xml:space="preserve">Injection of substance into spinal canal of lower back or sacrum using imaging guidance </t>
  </si>
  <si>
    <t xml:space="preserve"> 62322-62323</t>
  </si>
  <si>
    <t>Injections of anesthetic and/or steroid drug into lower or sacral spine nerve root using imaging guidance</t>
  </si>
  <si>
    <t xml:space="preserve">Removal of recurring cataract in lens capsule using laser </t>
  </si>
  <si>
    <t xml:space="preserve">Removal of cataract with insertion of lens </t>
  </si>
  <si>
    <t xml:space="preserve">Electrocardiogram, routine, with interpretation and report </t>
  </si>
  <si>
    <t xml:space="preserve">Insertion of catheter into left heart for diagnosis </t>
  </si>
  <si>
    <t xml:space="preserve">Sleep study </t>
  </si>
  <si>
    <t xml:space="preserve">Physical therapy, therapeutic exercise </t>
  </si>
  <si>
    <t xml:space="preserve">Removal of one knee cartilage using an endoscope </t>
  </si>
  <si>
    <t xml:space="preserve">Removal of 1 or more breast growth, open procedure </t>
  </si>
  <si>
    <t>Shaving of shoulder bone using an endoscope</t>
  </si>
  <si>
    <t>Plain Language Description</t>
  </si>
  <si>
    <t>Negotiated Charge</t>
  </si>
  <si>
    <t>Discounted</t>
  </si>
  <si>
    <t>(Y/N)</t>
  </si>
  <si>
    <t>Offered</t>
  </si>
  <si>
    <t>Payer-Specific</t>
  </si>
  <si>
    <t>4a</t>
  </si>
  <si>
    <t>4b</t>
  </si>
  <si>
    <t>Gross</t>
  </si>
  <si>
    <t>Minimum</t>
  </si>
  <si>
    <t>Maximum</t>
  </si>
  <si>
    <t>Location</t>
  </si>
  <si>
    <t>Primary Code</t>
  </si>
  <si>
    <t>Y</t>
  </si>
  <si>
    <t xml:space="preserve">Family psychotherapy, w/o patient, 50 min </t>
  </si>
  <si>
    <t xml:space="preserve">Family psychotherapy, w patient, 50 min </t>
  </si>
  <si>
    <t>Group psychotherapy</t>
  </si>
  <si>
    <t xml:space="preserve">New patient office or other outpatient visit, typically 30 min </t>
  </si>
  <si>
    <t xml:space="preserve">New patient office/outpatient visit, typically 30 min </t>
  </si>
  <si>
    <t xml:space="preserve">New patient office/other outpatient visit, typically 45 min </t>
  </si>
  <si>
    <t xml:space="preserve">New patient office/other outpatient visit, typically 60 min </t>
  </si>
  <si>
    <t xml:space="preserve">New patient preventive medicine eval (18-39 years) </t>
  </si>
  <si>
    <t xml:space="preserve">New patient preventive medicine eval (40-64 years) </t>
  </si>
  <si>
    <t>Also Known As</t>
  </si>
  <si>
    <t>BMP</t>
  </si>
  <si>
    <t>Comprehensive blood chemicals test</t>
  </si>
  <si>
    <t>Lipids</t>
  </si>
  <si>
    <t>UA w/Micro</t>
  </si>
  <si>
    <t>UA</t>
  </si>
  <si>
    <t>PSA</t>
  </si>
  <si>
    <t>TSH</t>
  </si>
  <si>
    <t>Blood test, thyroid stimulating hormone</t>
  </si>
  <si>
    <t xml:space="preserve">Complete blood count, automated </t>
  </si>
  <si>
    <t>Complete blood cell count, with differential white blood cells, automated</t>
  </si>
  <si>
    <t>Complete blood cell count, w/diff white blood cells, automated</t>
  </si>
  <si>
    <t xml:space="preserve">Coagulation assessment blood test </t>
  </si>
  <si>
    <t>CT Pelvis w</t>
  </si>
  <si>
    <t>MRI Lower extremetry</t>
  </si>
  <si>
    <t>N</t>
  </si>
  <si>
    <t>Sleep Study</t>
  </si>
  <si>
    <t>PT, therapeutic exercise</t>
  </si>
  <si>
    <t>EKG</t>
  </si>
  <si>
    <t>1a</t>
  </si>
  <si>
    <t>Blood test, clotting time</t>
  </si>
  <si>
    <t>Coagultion assessment blood test</t>
  </si>
  <si>
    <t>US Abdomen</t>
  </si>
  <si>
    <t>CMP</t>
  </si>
  <si>
    <t>Renal Function Panel</t>
  </si>
  <si>
    <t>Kidney function panel</t>
  </si>
  <si>
    <t xml:space="preserve">Hepatic Function Panel </t>
  </si>
  <si>
    <t>CBC w/auto diff WBC</t>
  </si>
  <si>
    <t>Hemogram</t>
  </si>
  <si>
    <t>Prothrombin time</t>
  </si>
  <si>
    <t>PTT, Plasma/whole blood</t>
  </si>
  <si>
    <t>Stroke study</t>
  </si>
  <si>
    <t>MRI Spine Lumbar w/o</t>
  </si>
  <si>
    <t>CT Chest/Abdomen /Pelvis w</t>
  </si>
  <si>
    <t>US Pregnancy After 1st Trimester</t>
  </si>
  <si>
    <t>Diagnostic mammo</t>
  </si>
  <si>
    <t>Diagnostic mammo bialateral</t>
  </si>
  <si>
    <t>EGD w/o biopsy</t>
  </si>
  <si>
    <t>Colonoscopy w/biopsy</t>
  </si>
  <si>
    <t>Laproscopy cholecysectomy</t>
  </si>
  <si>
    <t>Lap coli</t>
  </si>
  <si>
    <t>Polysomnography</t>
  </si>
  <si>
    <t>Knee replacement or Hip replacement</t>
  </si>
  <si>
    <t>TKA</t>
  </si>
  <si>
    <t>US Pregnancy</t>
  </si>
  <si>
    <t>Mammogram routine</t>
  </si>
  <si>
    <t>Therapeutic Exercise</t>
  </si>
  <si>
    <t>N/A</t>
  </si>
  <si>
    <t>Hospital IP &amp; OP</t>
  </si>
  <si>
    <t>Hospital IP &amp; OP Ortho Clinic</t>
  </si>
  <si>
    <t>Hospital IP &amp; OP Surgery Clinic</t>
  </si>
  <si>
    <t>CT Head or Brain w/o Contrast</t>
  </si>
  <si>
    <t>MRI Brain w/ + w/o Contrast</t>
  </si>
  <si>
    <t>XR Spine Lumbosacral Minimum 4 Views</t>
  </si>
  <si>
    <t>XR Spine Lumbar 4views</t>
  </si>
  <si>
    <t>MRI Spine Lumbar w/o Contrast</t>
  </si>
  <si>
    <t>CT Pelvis w/ Contrast</t>
  </si>
  <si>
    <t>Hip,knee, ankle, foot</t>
  </si>
  <si>
    <t>CT Abdomen/Pelvis w/ Contrast</t>
  </si>
  <si>
    <t>US Abdomen Complete</t>
  </si>
  <si>
    <t>US Transvaginal</t>
  </si>
  <si>
    <t>MA Mammogram Diagnostic unlat.</t>
  </si>
  <si>
    <t>MA Mammogram Diagnostic Bilateral.</t>
  </si>
  <si>
    <t>MA Mammogram Routine Screening Bilat.</t>
  </si>
  <si>
    <t>X-ray exam chest 1 view</t>
  </si>
  <si>
    <t>X-ray exam chest 2 views</t>
  </si>
  <si>
    <t>x-ray exam hips bi 3-4 fiews</t>
  </si>
  <si>
    <t>X-ray exam abdomen 1 view</t>
  </si>
  <si>
    <t>X-ray exam abdomen 3+ views</t>
  </si>
  <si>
    <t>X-ray exam series abdomen</t>
  </si>
  <si>
    <t>US exam of head &amp; neck</t>
  </si>
  <si>
    <t>Behavorial Health</t>
  </si>
  <si>
    <t>Primary Care Clinics</t>
  </si>
  <si>
    <t>Wound Care Clinic</t>
  </si>
  <si>
    <t>Ortho Clinic</t>
  </si>
  <si>
    <t>Surgery Clinic</t>
  </si>
  <si>
    <t>MRI Brain</t>
  </si>
  <si>
    <t>CT FACIAL BONES</t>
  </si>
  <si>
    <t>XR C SPINE 2/3</t>
  </si>
  <si>
    <t>XR C SPINE 5 VI</t>
  </si>
  <si>
    <t>XR T SPINE 2 VI</t>
  </si>
  <si>
    <t>XR L SPINE 2/3</t>
  </si>
  <si>
    <t>CT C SPINE WO 7</t>
  </si>
  <si>
    <t>XR SHOULDER COM</t>
  </si>
  <si>
    <t>XR ELBOW 3 VIEW</t>
  </si>
  <si>
    <t>XR WRIST 3 VIEW</t>
  </si>
  <si>
    <t>XR HAND 3 VIEWS</t>
  </si>
  <si>
    <t>XR FINGERS 3 VI</t>
  </si>
  <si>
    <t>MRI UPPER EXT W</t>
  </si>
  <si>
    <t>XR HIP UNILATERAL 2-3 VIEWS</t>
  </si>
  <si>
    <t>KNEE 3 VIEWS 73</t>
  </si>
  <si>
    <t>XR KNEE 4 VIEWS</t>
  </si>
  <si>
    <t>XR KNEES BILATE</t>
  </si>
  <si>
    <t>XR TIBIA/FIBULA</t>
  </si>
  <si>
    <t>XR ANKLE 3 VIEW</t>
  </si>
  <si>
    <t>XR FOOT 3 VIEWS</t>
  </si>
  <si>
    <t>CT ABD/PELVIS W</t>
  </si>
  <si>
    <t>US BREAST UNILA</t>
  </si>
  <si>
    <t>US SINGLE ORGAN</t>
  </si>
  <si>
    <t>US RETROPERITON</t>
  </si>
  <si>
    <t>US PELVIS  7685</t>
  </si>
  <si>
    <t>US ARTERIAL DOP</t>
  </si>
  <si>
    <t>US VENOUS DOPPL</t>
  </si>
  <si>
    <t>XR SINUSES</t>
  </si>
  <si>
    <t>CT CHEST WO</t>
  </si>
  <si>
    <t>CT CHEST W</t>
  </si>
  <si>
    <t>CTA CHEST</t>
  </si>
  <si>
    <t>XR FOREARM</t>
  </si>
  <si>
    <t>US CAROTID DOPPLER</t>
  </si>
  <si>
    <t>Chest X-ray, single view</t>
  </si>
  <si>
    <t>Sinus X-Ray</t>
  </si>
  <si>
    <t>Chest X-ray, two views</t>
  </si>
  <si>
    <t>CT Chest without contrast</t>
  </si>
  <si>
    <t>CT Chest with contrast</t>
  </si>
  <si>
    <t>X-ray Cervical Spine</t>
  </si>
  <si>
    <t>CT Cervical Spine</t>
  </si>
  <si>
    <t>X-Ray Shoulder</t>
  </si>
  <si>
    <t>X-Ray Elbow</t>
  </si>
  <si>
    <t>X-Ray Hand</t>
  </si>
  <si>
    <t>X-Ray Fingers</t>
  </si>
  <si>
    <t>X-Ray Forearm</t>
  </si>
  <si>
    <t>X-Ray wrist</t>
  </si>
  <si>
    <t>MRI Upper Extremety</t>
  </si>
  <si>
    <t>X-Ray Knee 3 views</t>
  </si>
  <si>
    <t>X-Ray Knee 4 views</t>
  </si>
  <si>
    <t>X-Ray Knee bilateral</t>
  </si>
  <si>
    <t>X-Ray Leg</t>
  </si>
  <si>
    <t>X-Ray Foot 3 views</t>
  </si>
  <si>
    <t>X-Ray Ankle 3 views</t>
  </si>
  <si>
    <t>X-Ray Hip unilateral 2-3 views</t>
  </si>
  <si>
    <t>X-Ray Hips bilateral 3-4 views</t>
  </si>
  <si>
    <t>X-Ray Abdomen 3+ views</t>
  </si>
  <si>
    <t>X-Ray Abdomen 1 view</t>
  </si>
  <si>
    <t>X-Ray Abdomen series</t>
  </si>
  <si>
    <t>Ultrasound Head &amp; Neck</t>
  </si>
  <si>
    <t>Ultrasound Breast unilateral</t>
  </si>
  <si>
    <t>Ultrasound Single Organ</t>
  </si>
  <si>
    <t xml:space="preserve">Ultrasound </t>
  </si>
  <si>
    <t>Ultrasound Pelvis</t>
  </si>
  <si>
    <t>Ultrasound Carotid Doppler</t>
  </si>
  <si>
    <t>Ultrasound Arterial Doppler</t>
  </si>
  <si>
    <t>Ultrasound Venous Doppler</t>
  </si>
  <si>
    <t>CT Maxillovadial w/o contrast</t>
  </si>
  <si>
    <t>SIGNS AND SYMPTOMS WITHOUT MCC</t>
  </si>
  <si>
    <t>KIDNEY AND URINARY TRACT INFECTIONS WITHOUT MCC</t>
  </si>
  <si>
    <t>BONE DISEASES AND ARTHROPATHIES WITHOUT MCC</t>
  </si>
  <si>
    <t>CELLULITIS WITHOUT MCC</t>
  </si>
  <si>
    <t>DIABETES WITH CC</t>
  </si>
  <si>
    <t>SEPTICEMIA OR SEVERE SEPSIS WITHOUT MV &gt;96 HOURS WITHOUT MCC</t>
  </si>
  <si>
    <t>SEPTICEMIA OR SEVERE SEPSIS WITHOUT MV &gt;96 HOURS WITH MCC</t>
  </si>
  <si>
    <t>SIGNS AND SYMPTOMS WITH MCC</t>
  </si>
  <si>
    <t>Medical back problems w/o MCC</t>
  </si>
  <si>
    <t>Cellulitis w MCC</t>
  </si>
  <si>
    <t>Diabetes w MCC</t>
  </si>
  <si>
    <t>Diabetes w/o CC/MCC</t>
  </si>
  <si>
    <t>MISC DISORDERS OF NUTRITION, METABOLISM, FLUIDS/ELECTROLYTES W MCC</t>
  </si>
  <si>
    <t>MISC DISORDERS OF NUTRITION, METABOLISM, FLUIDS/ELECTROLYTES W/O MCC</t>
  </si>
  <si>
    <t>Renal failure w CC</t>
  </si>
  <si>
    <t>Kidney &amp; urinary tract infections w MCC</t>
  </si>
  <si>
    <t>Hospital IP</t>
  </si>
  <si>
    <t>Urinalysis w/ Culture if Ind</t>
  </si>
  <si>
    <t>SED RATE ERYTHROCYTE N</t>
  </si>
  <si>
    <t>UA Micro Standard</t>
  </si>
  <si>
    <t>PROTHROMBIN TIME</t>
  </si>
  <si>
    <t>C-REATIVE PROTEIN</t>
  </si>
  <si>
    <t>Blood Glucose Monitoring</t>
  </si>
  <si>
    <t>F013-IgE Peanut LC</t>
  </si>
  <si>
    <t>UA PREGNANCY TEST</t>
  </si>
  <si>
    <t>CREATINE KINASE; TOT</t>
  </si>
  <si>
    <t>MAGNESIUM</t>
  </si>
  <si>
    <t>LIPASE</t>
  </si>
  <si>
    <t>URINE CX W PRESUMP ID</t>
  </si>
  <si>
    <t>ASSAY OF IRON  83540</t>
  </si>
  <si>
    <t>Bill Organism ID</t>
  </si>
  <si>
    <t>Thyroxine Free</t>
  </si>
  <si>
    <t>HGB AIC</t>
  </si>
  <si>
    <t>Troponin I 1</t>
  </si>
  <si>
    <t>Blood Culture, Routine LC</t>
  </si>
  <si>
    <t>Susceptibility, Aer + Anaerob LC</t>
  </si>
  <si>
    <t>Urine Culture, Routine LC</t>
  </si>
  <si>
    <t>FERRITIN</t>
  </si>
  <si>
    <t>D-DIMER</t>
  </si>
  <si>
    <t>LACTIC ACID PLASMA</t>
  </si>
  <si>
    <t>PSA Screen</t>
  </si>
  <si>
    <t>CREATINE KINASE;MB FRA</t>
  </si>
  <si>
    <t>Triiodothyronine (T3) LC</t>
  </si>
  <si>
    <t>2019 Novel Coronavirus (CoVID-19)</t>
  </si>
  <si>
    <t>Bordetella pertussis -BioFire</t>
  </si>
  <si>
    <t>Chlamydia pneumoniae -BioFire</t>
  </si>
  <si>
    <t>Mycoplasma pneumoniae -BioFire</t>
  </si>
  <si>
    <t>Urine Drug Screen FMC</t>
  </si>
  <si>
    <t>Vitamin D 25 Hydroxy Level</t>
  </si>
  <si>
    <t>PRO-BRAIN NATRIURETIC PEPTIDE</t>
  </si>
  <si>
    <t>ETHANOL BLOOD (ETOH)  80320</t>
  </si>
  <si>
    <t>Chlamydia trachomatis, NAA LC</t>
  </si>
  <si>
    <t>Neisseria gonorrhoeae, NAA LC</t>
  </si>
  <si>
    <t>Resp virus 12-25 targets</t>
  </si>
  <si>
    <t>G0480</t>
  </si>
  <si>
    <t>Outpatient services</t>
  </si>
  <si>
    <t>Diabetic Foot Care</t>
  </si>
  <si>
    <t>Wound Care</t>
  </si>
  <si>
    <t>Emergency Room</t>
  </si>
  <si>
    <t>Orthopedic Clinic</t>
  </si>
  <si>
    <t>Sleep study w CPAP therapy or bilevel ventilation</t>
  </si>
  <si>
    <t>Multiple Sleep Latency Test</t>
  </si>
  <si>
    <t>Polysomnography w/CPAP</t>
  </si>
  <si>
    <t>Daytime Sleep Study</t>
  </si>
  <si>
    <t>ER Visit Level 1</t>
  </si>
  <si>
    <t>ER Visit Level 2</t>
  </si>
  <si>
    <t>ER Visit Level 3</t>
  </si>
  <si>
    <t>ER Visit Level 4</t>
  </si>
  <si>
    <t>ER Visit Level 5</t>
  </si>
  <si>
    <t>ER Visit Minimal</t>
  </si>
  <si>
    <t>ER Visit Minor</t>
  </si>
  <si>
    <t>ER Visit Moderate</t>
  </si>
  <si>
    <t>ER visit High Severity &amp; Threat</t>
  </si>
  <si>
    <t>ER Visit High, Urgent</t>
  </si>
  <si>
    <t>INSERTION PICC 5YR+ W/ IMAGING</t>
  </si>
  <si>
    <t>TRIM SKIN LESION</t>
  </si>
  <si>
    <t>TRIM SKIN LESIONS 2 TO 4</t>
  </si>
  <si>
    <t xml:space="preserve">TRIM SKIN LESIONS OVER 4 </t>
  </si>
  <si>
    <t>TRIM NAIL(S) ANY NUMBER</t>
  </si>
  <si>
    <t>DEBRIDE NAIL 6 OR MORE</t>
  </si>
  <si>
    <t>REMOVAL OF NAIL BED</t>
  </si>
  <si>
    <t>INSERTION PICC WO PORT 5YR&gt; W/O IMAGING</t>
  </si>
  <si>
    <t>Surgery</t>
  </si>
  <si>
    <t>DEBRIDEMENT SKIN, SUBCUTANEOUS TISSUE</t>
  </si>
  <si>
    <t>y</t>
  </si>
  <si>
    <t>SLCTV WND DEBRMENT 20CM/&lt;</t>
  </si>
  <si>
    <t>NEG PRESS WOUND TX &lt;/=50 CM</t>
  </si>
  <si>
    <t>Incision and drainage of abscess</t>
  </si>
  <si>
    <t>Puncture drainage of lesion</t>
  </si>
  <si>
    <t>Drainage of finger abscess</t>
  </si>
  <si>
    <t>Removal foreign body from external auditory canal</t>
  </si>
  <si>
    <t>Control nasal hemorrhage, anterior, simple (limited cautery and/or packing) any method</t>
  </si>
  <si>
    <t>Drain/inj joint/bursa w/o us</t>
  </si>
  <si>
    <t>Avulsion of Nail Plate, Partial or Complete, Simple; Single</t>
  </si>
  <si>
    <t>C-line over 5 years</t>
  </si>
  <si>
    <t>Insert temp bladder cath</t>
  </si>
  <si>
    <t>Insert emergency airway</t>
  </si>
  <si>
    <t>Repair Simple  Scalp, Neck, Axillae, Ext. Genital, Trunk and/or Extrem; 2.5 cm &gt;</t>
  </si>
  <si>
    <t>Repair Simple  Scalp, Neck, Axillae, Ext. Genital, Trunk and/or Extrem; 2.6 cm t</t>
  </si>
  <si>
    <t>Repair Simple  Scalp, Neck, Axillae, Ext. Genital, Trunk and/or Extrem; 7.6 cm t</t>
  </si>
  <si>
    <t>Repair Simple  Face, Ears, Eyelids, Nose, Lips and/or Mucous Membranes; 2.5 cm &gt;</t>
  </si>
  <si>
    <t>Repair Simple  Face, Ears, Eyelids, Nose, Lips and/or Mucous Membranes; 2.6 cm t</t>
  </si>
  <si>
    <t>Repair Simple  Face, Ears, Eyelids, Nose, Lips and/or Mucous Membranes; 5.1 cm t</t>
  </si>
  <si>
    <t>VITAMIN B 12</t>
  </si>
  <si>
    <t>AMYLASE</t>
  </si>
  <si>
    <t>Ammonia Level</t>
  </si>
  <si>
    <t>POTASSIUM; SERUM</t>
  </si>
  <si>
    <t>SARS-CoV-2 (COVID-19) RNA (ID Now)</t>
  </si>
  <si>
    <t>SARS-CoV-2 (COVID-19) Antibody, IgG LC</t>
  </si>
  <si>
    <t>SARS-CoV-2 (COVID-19) Antibody, IgM LC</t>
  </si>
  <si>
    <t>Testosterone, Free, Direct LC</t>
  </si>
  <si>
    <t>SARS-CoV-2 (COVID-19) Antibody, IgA LC</t>
  </si>
  <si>
    <t>Celiac Disease Complete Panel LC</t>
  </si>
  <si>
    <t>SARS-CoV-2 (COVID-19) (BioFire)</t>
  </si>
  <si>
    <t>BILIRUBIN TOTAL</t>
  </si>
  <si>
    <t>Cancer Antigen (CA) 125 LC</t>
  </si>
  <si>
    <t>Body Fluid Culture, Sterile LC</t>
  </si>
  <si>
    <t>CALCIUM; SERUM</t>
  </si>
  <si>
    <t>Measles/Mumps/Rubella Immunity LC</t>
  </si>
  <si>
    <t>Cannabinoid Confirmation, Ur LC</t>
  </si>
  <si>
    <t>COVID 19 TESTING NON CDC</t>
  </si>
  <si>
    <t>COVID 19 TESTING</t>
  </si>
  <si>
    <t>Potassium, Urine LC</t>
  </si>
  <si>
    <t>Testosterone, Serum, LC</t>
  </si>
  <si>
    <t>Bordetella Pertussis Ab, IgA,IgG,IgM LC</t>
  </si>
  <si>
    <t>Providers are not shown</t>
  </si>
  <si>
    <t>Incision and drainage of hematoma, seroma or fluid collection</t>
  </si>
  <si>
    <t>Incision and removal of foreign body, subcutaneous tissues</t>
  </si>
  <si>
    <t>SLCTV WND DEBRIDEM ADDL 20CM</t>
  </si>
  <si>
    <t>APPLY MULTLAY COMPRS LWR LEG</t>
  </si>
  <si>
    <t>APPLICATION OF UNNA BOOT</t>
  </si>
  <si>
    <t>CHEMICAL CAUTERY TISSUE</t>
  </si>
  <si>
    <t>TRIM SKIN LESION 2 to 4</t>
  </si>
  <si>
    <t>TRIM SKIN LESION over 4</t>
  </si>
  <si>
    <t>DEBRIDE MUSCLE/FASCIA FIRST 20 CM</t>
  </si>
  <si>
    <t>DEBRIDE MUSCLE/FASCIA Ea Addl 20 CM</t>
  </si>
  <si>
    <t>Strapping of knee</t>
  </si>
  <si>
    <t>Application of finger splint</t>
  </si>
  <si>
    <t>Apply long arm splint</t>
  </si>
  <si>
    <t>DEBRIDE NAIL 1-5 PRO</t>
  </si>
  <si>
    <t>APPLICATION LONG LEG SPLINT, BILATERAL</t>
  </si>
  <si>
    <t>PUNCTURE ASPIRATION OF ABSCESS HEMATOMA BULLA OR CYST</t>
  </si>
  <si>
    <t>Cash Price(1)</t>
  </si>
  <si>
    <t>Charge(2)</t>
  </si>
  <si>
    <t>(1)Cash prices = 60% of Gross Charges</t>
  </si>
  <si>
    <t>(2) Gross charge on 12/01/2020</t>
  </si>
  <si>
    <t>(3) Any fees billed by Non-FMC</t>
  </si>
  <si>
    <t>Related Professional Fees ONLY IF BILLED BY FMC (3)</t>
  </si>
  <si>
    <t>Prof Fees(2)</t>
  </si>
  <si>
    <t>Removal of Foreign Body</t>
  </si>
  <si>
    <t xml:space="preserve"> INJ TRIGGER POINT 1/2 MUSCL</t>
  </si>
  <si>
    <t>CTA Chest</t>
  </si>
  <si>
    <t>Cash (1)</t>
  </si>
  <si>
    <t>Gross (2)</t>
  </si>
  <si>
    <t>Office/Outpatient Visit Level 1</t>
  </si>
  <si>
    <t>Office/Outpatient Visit Level 2</t>
  </si>
  <si>
    <t>Office/Outpatient Visit Level 3</t>
  </si>
  <si>
    <t>Office/Outpatient Visit Level 4</t>
  </si>
  <si>
    <t>Office/Outpatient Visit Level 5</t>
  </si>
  <si>
    <t>Required List from Regulation</t>
  </si>
  <si>
    <t>Hospital Outpatient</t>
  </si>
  <si>
    <t>Hospital IP, OP &amp; All Clinics</t>
  </si>
  <si>
    <t>Included in 4(a) and4(b)</t>
  </si>
  <si>
    <t>R e q u i r e d   F i e l d s   p e r   F i n a l   R e g u l a t i o n   ( L o w e r   C a s e   L e t t e r   I n d i c a t e s   O p t I o n a l   I n f o )</t>
  </si>
  <si>
    <t>New patient office/outpatient visit, brief</t>
  </si>
  <si>
    <t>New patient office/outpatient visit, limited</t>
  </si>
  <si>
    <t>Venipuncture</t>
  </si>
  <si>
    <t>Blood draw</t>
  </si>
  <si>
    <t>Injection, therapeutic (eg, local anesthetic, corticosteroid), carpal tunnel</t>
  </si>
  <si>
    <t>Injection(s); single tendon sheath, or ligament</t>
  </si>
  <si>
    <t>Injection(s); single tendon origin/insertion Tendon Sheath</t>
  </si>
  <si>
    <t>Injection(s); single or multiple trigger point(s) three or more muscle(s)</t>
  </si>
  <si>
    <t>Arthrocentesis, aspiration and/or injection; small joint or bursa (eg, fingers, toes) Joint/Bursa</t>
  </si>
  <si>
    <t>Arthrocentesis, aspiration and/or injection, intermediate joint or bursa; without ultrasound guidance</t>
  </si>
  <si>
    <t>Arthrocentesis, aspiration and/or injection, major joint or bursa; without ultrasound guidance</t>
  </si>
  <si>
    <t>Aspiration and/or injection of ganglion cyst(s) any location</t>
  </si>
  <si>
    <t>Treat fracture radius &amp; ulna</t>
  </si>
  <si>
    <t>Treat fracture radius/ulna</t>
  </si>
  <si>
    <t>Treat metacarpal fracture</t>
  </si>
  <si>
    <t>Treatment of ankle fracture</t>
  </si>
  <si>
    <t xml:space="preserve">Application, cast; shoulder to hand (long arm) </t>
  </si>
  <si>
    <t>Application, cast; hand and lower forearm (gauntlet)</t>
  </si>
  <si>
    <t>Application, cast; elbow to finger (short arm)</t>
  </si>
  <si>
    <t>Strapping; elbow or wrist</t>
  </si>
  <si>
    <t>Application of short leg cast (below knee to toes)</t>
  </si>
  <si>
    <t>Application of short leg splint (calf to foot)</t>
  </si>
  <si>
    <t xml:space="preserve"> Removal or bivalving; full arm or full leg cast </t>
  </si>
  <si>
    <t>Injection(s), anesthetic agent and/or steroid, plantar common digital nerve(s)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</si>
</sst>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43" fontId="0" fillId="0" borderId="3" xfId="1" applyFont="1" applyBorder="1" applyAlignment="1">
      <alignment vertical="center"/>
    </xf>
    <xf numFmtId="43" fontId="0" fillId="0" borderId="0" xfId="1" applyFont="1" applyAlignment="1">
      <alignment vertical="center"/>
    </xf>
    <xf numFmtId="43" fontId="0" fillId="0" borderId="4" xfId="1" applyFont="1" applyBorder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43" fontId="0" fillId="2" borderId="0" xfId="1" applyFont="1" applyFill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43" fontId="0" fillId="0" borderId="2" xfId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3" fontId="0" fillId="0" borderId="1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12.7109375" defaultRowHeight="15" x14ac:dyDescent="0.25"/>
  <cols>
    <col min="1" max="1" width="48.7109375" style="3" customWidth="1"/>
    <col min="2" max="2" width="30.7109375" style="3" customWidth="1"/>
    <col min="3" max="3" width="29.85546875" style="3" bestFit="1" customWidth="1"/>
    <col min="4" max="9" width="12.7109375" style="3"/>
    <col min="10" max="10" width="18.7109375" style="3" bestFit="1" customWidth="1"/>
    <col min="11" max="11" width="12.7109375" style="3"/>
    <col min="12" max="12" width="2.7109375" style="3" customWidth="1"/>
    <col min="13" max="16384" width="12.7109375" style="3"/>
  </cols>
  <sheetData>
    <row r="1" spans="1:14" ht="15" customHeight="1" x14ac:dyDescent="0.25">
      <c r="B1" s="47" t="s">
        <v>403</v>
      </c>
      <c r="C1" s="47"/>
      <c r="D1" s="47"/>
      <c r="E1" s="47"/>
      <c r="F1" s="47"/>
      <c r="G1" s="47"/>
      <c r="H1" s="47"/>
      <c r="I1" s="47"/>
      <c r="J1" s="47"/>
      <c r="K1" s="47"/>
      <c r="M1" s="48" t="s">
        <v>387</v>
      </c>
      <c r="N1" s="49"/>
    </row>
    <row r="2" spans="1:14" ht="15.75" thickBot="1" x14ac:dyDescent="0.3">
      <c r="A2" s="32"/>
      <c r="B2" s="32">
        <v>1</v>
      </c>
      <c r="C2" s="32" t="s">
        <v>116</v>
      </c>
      <c r="D2" s="32">
        <v>2</v>
      </c>
      <c r="E2" s="32">
        <v>3</v>
      </c>
      <c r="F2" s="32" t="s">
        <v>80</v>
      </c>
      <c r="G2" s="32" t="s">
        <v>81</v>
      </c>
      <c r="H2" s="32">
        <v>5</v>
      </c>
      <c r="I2" s="32">
        <v>6</v>
      </c>
      <c r="J2" s="32">
        <v>7</v>
      </c>
      <c r="K2" s="32">
        <v>8</v>
      </c>
      <c r="M2" s="50"/>
      <c r="N2" s="51"/>
    </row>
    <row r="3" spans="1:14" x14ac:dyDescent="0.25">
      <c r="A3" s="32"/>
      <c r="B3" s="32"/>
      <c r="C3" s="32"/>
      <c r="D3" s="32" t="s">
        <v>78</v>
      </c>
      <c r="E3" s="32" t="s">
        <v>79</v>
      </c>
      <c r="F3" s="32" t="s">
        <v>76</v>
      </c>
      <c r="G3" s="32" t="s">
        <v>82</v>
      </c>
      <c r="H3" s="46" t="s">
        <v>75</v>
      </c>
      <c r="I3" s="46"/>
      <c r="J3" s="25"/>
      <c r="K3" s="26"/>
      <c r="M3" s="55" t="s">
        <v>388</v>
      </c>
      <c r="N3" s="55"/>
    </row>
    <row r="4" spans="1:14" x14ac:dyDescent="0.25">
      <c r="A4" s="27" t="s">
        <v>399</v>
      </c>
      <c r="B4" s="27" t="s">
        <v>74</v>
      </c>
      <c r="C4" s="28" t="s">
        <v>97</v>
      </c>
      <c r="D4" s="28" t="s">
        <v>77</v>
      </c>
      <c r="E4" s="28" t="s">
        <v>75</v>
      </c>
      <c r="F4" s="28" t="s">
        <v>382</v>
      </c>
      <c r="G4" s="28" t="s">
        <v>383</v>
      </c>
      <c r="H4" s="28" t="s">
        <v>83</v>
      </c>
      <c r="I4" s="28" t="s">
        <v>84</v>
      </c>
      <c r="J4" s="29" t="s">
        <v>85</v>
      </c>
      <c r="K4" s="29" t="s">
        <v>86</v>
      </c>
      <c r="M4" s="29" t="s">
        <v>392</v>
      </c>
      <c r="N4" s="29" t="s">
        <v>393</v>
      </c>
    </row>
    <row r="5" spans="1:14" x14ac:dyDescent="0.25">
      <c r="A5" s="30" t="s">
        <v>1</v>
      </c>
      <c r="B5" s="20"/>
      <c r="C5" s="21"/>
      <c r="D5" s="21"/>
      <c r="E5" s="21"/>
      <c r="F5" s="21"/>
      <c r="G5" s="21"/>
      <c r="H5" s="21"/>
      <c r="I5" s="21"/>
      <c r="J5" s="21"/>
      <c r="K5" s="33" t="s">
        <v>2</v>
      </c>
      <c r="M5" s="21"/>
      <c r="N5" s="21"/>
    </row>
    <row r="6" spans="1:14" x14ac:dyDescent="0.25">
      <c r="A6" s="35" t="s">
        <v>3</v>
      </c>
      <c r="B6" s="35" t="s">
        <v>3</v>
      </c>
      <c r="C6" s="5"/>
      <c r="D6" s="6" t="s">
        <v>87</v>
      </c>
      <c r="E6" s="15"/>
      <c r="F6" s="15" t="str">
        <f>IF(G6&lt;&gt;0,+G6*0.6,"")</f>
        <v/>
      </c>
      <c r="G6" s="15"/>
      <c r="H6" s="15"/>
      <c r="I6" s="15"/>
      <c r="J6" s="5" t="s">
        <v>168</v>
      </c>
      <c r="K6" s="6">
        <v>90832</v>
      </c>
      <c r="M6" s="15">
        <f t="shared" ref="M6:M33" si="0">IF(N6&lt;&gt;0,+N6*0.6,"")</f>
        <v>42</v>
      </c>
      <c r="N6" s="15">
        <v>70</v>
      </c>
    </row>
    <row r="7" spans="1:14" x14ac:dyDescent="0.25">
      <c r="A7" s="7" t="s">
        <v>4</v>
      </c>
      <c r="B7" s="7" t="s">
        <v>4</v>
      </c>
      <c r="C7" s="8"/>
      <c r="D7" s="9" t="s">
        <v>87</v>
      </c>
      <c r="E7" s="16"/>
      <c r="F7" s="16" t="str">
        <f t="shared" ref="F7:F33" si="1">IF(G7&lt;&gt;0,+G7*0.6,"")</f>
        <v/>
      </c>
      <c r="G7" s="16"/>
      <c r="H7" s="16"/>
      <c r="I7" s="16"/>
      <c r="J7" s="5" t="s">
        <v>168</v>
      </c>
      <c r="K7" s="9">
        <v>90834</v>
      </c>
      <c r="M7" s="16">
        <f t="shared" si="0"/>
        <v>54</v>
      </c>
      <c r="N7" s="16">
        <v>90</v>
      </c>
    </row>
    <row r="8" spans="1:14" x14ac:dyDescent="0.25">
      <c r="A8" s="7" t="s">
        <v>5</v>
      </c>
      <c r="B8" s="7" t="s">
        <v>5</v>
      </c>
      <c r="C8" s="8"/>
      <c r="D8" s="9" t="s">
        <v>87</v>
      </c>
      <c r="E8" s="16"/>
      <c r="F8" s="16" t="str">
        <f t="shared" si="1"/>
        <v/>
      </c>
      <c r="G8" s="16"/>
      <c r="H8" s="16"/>
      <c r="I8" s="16"/>
      <c r="J8" s="5" t="s">
        <v>168</v>
      </c>
      <c r="K8" s="9">
        <v>90837</v>
      </c>
      <c r="M8" s="16">
        <f t="shared" si="0"/>
        <v>78</v>
      </c>
      <c r="N8" s="16">
        <v>130</v>
      </c>
    </row>
    <row r="9" spans="1:14" ht="30" x14ac:dyDescent="0.25">
      <c r="A9" s="7" t="s">
        <v>6</v>
      </c>
      <c r="B9" s="7" t="s">
        <v>88</v>
      </c>
      <c r="C9" s="8"/>
      <c r="D9" s="9" t="s">
        <v>87</v>
      </c>
      <c r="E9" s="16"/>
      <c r="F9" s="16" t="str">
        <f t="shared" si="1"/>
        <v/>
      </c>
      <c r="G9" s="16"/>
      <c r="H9" s="16"/>
      <c r="I9" s="16"/>
      <c r="J9" s="5" t="s">
        <v>168</v>
      </c>
      <c r="K9" s="9">
        <v>90846</v>
      </c>
      <c r="M9" s="16">
        <f t="shared" si="0"/>
        <v>108</v>
      </c>
      <c r="N9" s="16">
        <v>180</v>
      </c>
    </row>
    <row r="10" spans="1:14" ht="30" x14ac:dyDescent="0.25">
      <c r="A10" s="7" t="s">
        <v>7</v>
      </c>
      <c r="B10" s="7" t="s">
        <v>89</v>
      </c>
      <c r="C10" s="8"/>
      <c r="D10" s="9" t="s">
        <v>87</v>
      </c>
      <c r="E10" s="16"/>
      <c r="F10" s="16" t="str">
        <f t="shared" si="1"/>
        <v/>
      </c>
      <c r="G10" s="16"/>
      <c r="H10" s="16"/>
      <c r="I10" s="16"/>
      <c r="J10" s="5" t="s">
        <v>168</v>
      </c>
      <c r="K10" s="9">
        <v>90847</v>
      </c>
      <c r="M10" s="16">
        <f t="shared" si="0"/>
        <v>108</v>
      </c>
      <c r="N10" s="16">
        <v>180</v>
      </c>
    </row>
    <row r="11" spans="1:14" x14ac:dyDescent="0.25">
      <c r="A11" s="7" t="s">
        <v>90</v>
      </c>
      <c r="B11" s="7" t="s">
        <v>90</v>
      </c>
      <c r="C11" s="8"/>
      <c r="D11" s="9" t="s">
        <v>87</v>
      </c>
      <c r="E11" s="16"/>
      <c r="F11" s="16" t="str">
        <f t="shared" si="1"/>
        <v/>
      </c>
      <c r="G11" s="16"/>
      <c r="H11" s="16"/>
      <c r="I11" s="16"/>
      <c r="J11" s="5" t="s">
        <v>168</v>
      </c>
      <c r="K11" s="9">
        <v>90853</v>
      </c>
      <c r="M11" s="16">
        <f t="shared" si="0"/>
        <v>125.39999999999999</v>
      </c>
      <c r="N11" s="16">
        <v>209</v>
      </c>
    </row>
    <row r="12" spans="1:14" ht="15" customHeight="1" x14ac:dyDescent="0.25">
      <c r="A12" s="43"/>
      <c r="B12" s="43" t="s">
        <v>404</v>
      </c>
      <c r="C12" s="43" t="s">
        <v>394</v>
      </c>
      <c r="D12" s="52" t="s">
        <v>87</v>
      </c>
      <c r="E12" s="16"/>
      <c r="F12" s="16" t="str">
        <f t="shared" si="1"/>
        <v/>
      </c>
      <c r="G12" s="16"/>
      <c r="H12" s="16"/>
      <c r="I12" s="16"/>
      <c r="J12" s="5" t="s">
        <v>169</v>
      </c>
      <c r="K12" s="9">
        <v>99201</v>
      </c>
      <c r="M12" s="16">
        <f t="shared" si="0"/>
        <v>66</v>
      </c>
      <c r="N12" s="16">
        <v>110</v>
      </c>
    </row>
    <row r="13" spans="1:14" s="24" customFormat="1" x14ac:dyDescent="0.25">
      <c r="A13" s="44"/>
      <c r="B13" s="44"/>
      <c r="C13" s="44"/>
      <c r="D13" s="53"/>
      <c r="E13" s="16"/>
      <c r="F13" s="16">
        <f t="shared" si="1"/>
        <v>33</v>
      </c>
      <c r="G13" s="16">
        <v>55</v>
      </c>
      <c r="H13" s="16"/>
      <c r="I13" s="16"/>
      <c r="J13" s="5" t="s">
        <v>172</v>
      </c>
      <c r="K13" s="9">
        <v>99201</v>
      </c>
      <c r="M13" s="16">
        <f t="shared" si="0"/>
        <v>33</v>
      </c>
      <c r="N13" s="16">
        <v>55</v>
      </c>
    </row>
    <row r="14" spans="1:14" x14ac:dyDescent="0.25">
      <c r="A14" s="45"/>
      <c r="B14" s="45"/>
      <c r="C14" s="45"/>
      <c r="D14" s="54"/>
      <c r="E14" s="15"/>
      <c r="F14" s="16">
        <f t="shared" si="1"/>
        <v>33</v>
      </c>
      <c r="G14" s="15">
        <v>55</v>
      </c>
      <c r="H14" s="15"/>
      <c r="I14" s="15"/>
      <c r="J14" s="5" t="s">
        <v>171</v>
      </c>
      <c r="K14" s="6">
        <v>99201</v>
      </c>
      <c r="M14" s="16">
        <f t="shared" si="0"/>
        <v>33</v>
      </c>
      <c r="N14" s="16">
        <v>55</v>
      </c>
    </row>
    <row r="15" spans="1:14" ht="15" customHeight="1" x14ac:dyDescent="0.25">
      <c r="A15" s="43"/>
      <c r="B15" s="43" t="s">
        <v>405</v>
      </c>
      <c r="C15" s="43" t="s">
        <v>395</v>
      </c>
      <c r="D15" s="52" t="s">
        <v>87</v>
      </c>
      <c r="E15" s="16"/>
      <c r="F15" s="16" t="str">
        <f t="shared" si="1"/>
        <v/>
      </c>
      <c r="G15" s="16"/>
      <c r="H15" s="16"/>
      <c r="I15" s="16"/>
      <c r="J15" s="5" t="s">
        <v>169</v>
      </c>
      <c r="K15" s="9">
        <v>99202</v>
      </c>
      <c r="M15" s="16">
        <f t="shared" si="0"/>
        <v>58.8</v>
      </c>
      <c r="N15" s="16">
        <v>98</v>
      </c>
    </row>
    <row r="16" spans="1:14" s="24" customFormat="1" x14ac:dyDescent="0.25">
      <c r="A16" s="44"/>
      <c r="B16" s="44"/>
      <c r="C16" s="44"/>
      <c r="D16" s="53"/>
      <c r="E16" s="16"/>
      <c r="F16" s="16">
        <f t="shared" si="1"/>
        <v>60.599999999999994</v>
      </c>
      <c r="G16" s="16">
        <v>101</v>
      </c>
      <c r="H16" s="16"/>
      <c r="I16" s="16"/>
      <c r="J16" s="5" t="s">
        <v>172</v>
      </c>
      <c r="K16" s="9">
        <v>99202</v>
      </c>
      <c r="M16" s="16">
        <f t="shared" si="0"/>
        <v>60.599999999999994</v>
      </c>
      <c r="N16" s="16">
        <v>101</v>
      </c>
    </row>
    <row r="17" spans="1:14" x14ac:dyDescent="0.25">
      <c r="A17" s="45"/>
      <c r="B17" s="45"/>
      <c r="C17" s="45"/>
      <c r="D17" s="54"/>
      <c r="E17" s="15"/>
      <c r="F17" s="16">
        <f t="shared" si="1"/>
        <v>60.599999999999994</v>
      </c>
      <c r="G17" s="15">
        <v>101</v>
      </c>
      <c r="H17" s="15"/>
      <c r="I17" s="15"/>
      <c r="J17" s="5" t="s">
        <v>171</v>
      </c>
      <c r="K17" s="6">
        <v>99202</v>
      </c>
      <c r="M17" s="16">
        <f t="shared" si="0"/>
        <v>60.599999999999994</v>
      </c>
      <c r="N17" s="16">
        <v>101</v>
      </c>
    </row>
    <row r="18" spans="1:14" ht="15" customHeight="1" x14ac:dyDescent="0.25">
      <c r="A18" s="43" t="s">
        <v>91</v>
      </c>
      <c r="B18" s="43" t="s">
        <v>92</v>
      </c>
      <c r="C18" s="43" t="s">
        <v>396</v>
      </c>
      <c r="D18" s="52" t="s">
        <v>87</v>
      </c>
      <c r="E18" s="16"/>
      <c r="F18" s="16" t="str">
        <f t="shared" si="1"/>
        <v/>
      </c>
      <c r="G18" s="16"/>
      <c r="H18" s="16"/>
      <c r="I18" s="16"/>
      <c r="J18" s="5" t="s">
        <v>169</v>
      </c>
      <c r="K18" s="9">
        <v>99203</v>
      </c>
      <c r="M18" s="16">
        <f t="shared" si="0"/>
        <v>89.399999999999991</v>
      </c>
      <c r="N18" s="16">
        <v>149</v>
      </c>
    </row>
    <row r="19" spans="1:14" s="24" customFormat="1" x14ac:dyDescent="0.25">
      <c r="A19" s="44"/>
      <c r="B19" s="44"/>
      <c r="C19" s="44"/>
      <c r="D19" s="53"/>
      <c r="E19" s="15"/>
      <c r="F19" s="15" t="str">
        <f t="shared" si="1"/>
        <v/>
      </c>
      <c r="G19" s="15"/>
      <c r="H19" s="15"/>
      <c r="I19" s="15"/>
      <c r="J19" s="5" t="s">
        <v>170</v>
      </c>
      <c r="K19" s="6">
        <v>99203</v>
      </c>
      <c r="L19" s="5"/>
      <c r="M19" s="15">
        <f t="shared" si="0"/>
        <v>42</v>
      </c>
      <c r="N19" s="15">
        <v>70</v>
      </c>
    </row>
    <row r="20" spans="1:14" s="24" customFormat="1" x14ac:dyDescent="0.25">
      <c r="A20" s="44"/>
      <c r="B20" s="44"/>
      <c r="C20" s="44"/>
      <c r="D20" s="53"/>
      <c r="E20" s="16"/>
      <c r="F20" s="16">
        <f t="shared" si="1"/>
        <v>67.2</v>
      </c>
      <c r="G20" s="16">
        <v>112</v>
      </c>
      <c r="H20" s="16"/>
      <c r="I20" s="16"/>
      <c r="J20" s="5" t="s">
        <v>172</v>
      </c>
      <c r="K20" s="9">
        <v>99203</v>
      </c>
      <c r="M20" s="16">
        <f t="shared" si="0"/>
        <v>67.2</v>
      </c>
      <c r="N20" s="16">
        <v>112</v>
      </c>
    </row>
    <row r="21" spans="1:14" x14ac:dyDescent="0.25">
      <c r="A21" s="45"/>
      <c r="B21" s="45"/>
      <c r="C21" s="45"/>
      <c r="D21" s="54"/>
      <c r="E21" s="15"/>
      <c r="F21" s="15">
        <f t="shared" si="1"/>
        <v>91.8</v>
      </c>
      <c r="G21" s="15">
        <v>153</v>
      </c>
      <c r="H21" s="15"/>
      <c r="I21" s="15"/>
      <c r="J21" s="5" t="s">
        <v>171</v>
      </c>
      <c r="K21" s="6">
        <v>99203</v>
      </c>
      <c r="M21" s="15">
        <f t="shared" si="0"/>
        <v>91.8</v>
      </c>
      <c r="N21" s="15">
        <v>153</v>
      </c>
    </row>
    <row r="22" spans="1:14" ht="15" customHeight="1" x14ac:dyDescent="0.25">
      <c r="A22" s="43" t="s">
        <v>8</v>
      </c>
      <c r="B22" s="43" t="s">
        <v>93</v>
      </c>
      <c r="C22" s="43" t="s">
        <v>397</v>
      </c>
      <c r="D22" s="52" t="s">
        <v>87</v>
      </c>
      <c r="E22" s="16"/>
      <c r="F22" s="16"/>
      <c r="G22" s="16"/>
      <c r="H22" s="16"/>
      <c r="I22" s="16"/>
      <c r="J22" s="5" t="s">
        <v>169</v>
      </c>
      <c r="K22" s="9">
        <v>99204</v>
      </c>
      <c r="M22" s="16">
        <f t="shared" si="0"/>
        <v>153</v>
      </c>
      <c r="N22" s="16">
        <v>255</v>
      </c>
    </row>
    <row r="23" spans="1:14" s="24" customFormat="1" x14ac:dyDescent="0.25">
      <c r="A23" s="44"/>
      <c r="B23" s="44"/>
      <c r="C23" s="44"/>
      <c r="D23" s="53"/>
      <c r="E23" s="15"/>
      <c r="F23" s="15" t="str">
        <f t="shared" si="1"/>
        <v/>
      </c>
      <c r="G23" s="15"/>
      <c r="H23" s="15"/>
      <c r="I23" s="15"/>
      <c r="J23" s="5" t="s">
        <v>170</v>
      </c>
      <c r="K23" s="6">
        <v>99204</v>
      </c>
      <c r="L23" s="5"/>
      <c r="M23" s="15">
        <f t="shared" si="0"/>
        <v>78</v>
      </c>
      <c r="N23" s="15">
        <v>130</v>
      </c>
    </row>
    <row r="24" spans="1:14" s="24" customFormat="1" x14ac:dyDescent="0.25">
      <c r="A24" s="44"/>
      <c r="B24" s="44"/>
      <c r="C24" s="44"/>
      <c r="D24" s="53"/>
      <c r="E24" s="16"/>
      <c r="F24" s="16">
        <f t="shared" si="1"/>
        <v>114.6</v>
      </c>
      <c r="G24" s="16">
        <v>191</v>
      </c>
      <c r="H24" s="16"/>
      <c r="I24" s="16"/>
      <c r="J24" s="5" t="s">
        <v>172</v>
      </c>
      <c r="K24" s="9">
        <v>99204</v>
      </c>
      <c r="M24" s="16">
        <f t="shared" si="0"/>
        <v>114.6</v>
      </c>
      <c r="N24" s="16">
        <v>191</v>
      </c>
    </row>
    <row r="25" spans="1:14" x14ac:dyDescent="0.25">
      <c r="A25" s="45"/>
      <c r="B25" s="45"/>
      <c r="C25" s="45"/>
      <c r="D25" s="54"/>
      <c r="E25" s="15"/>
      <c r="F25" s="15">
        <f t="shared" si="1"/>
        <v>142.19999999999999</v>
      </c>
      <c r="G25" s="15">
        <v>237</v>
      </c>
      <c r="H25" s="15"/>
      <c r="I25" s="15"/>
      <c r="J25" s="5" t="s">
        <v>171</v>
      </c>
      <c r="K25" s="6">
        <v>99204</v>
      </c>
      <c r="M25" s="15">
        <f t="shared" si="0"/>
        <v>142.19999999999999</v>
      </c>
      <c r="N25" s="15">
        <v>237</v>
      </c>
    </row>
    <row r="26" spans="1:14" ht="15" customHeight="1" x14ac:dyDescent="0.25">
      <c r="A26" s="43" t="s">
        <v>9</v>
      </c>
      <c r="B26" s="43" t="s">
        <v>94</v>
      </c>
      <c r="C26" s="43" t="s">
        <v>398</v>
      </c>
      <c r="D26" s="52" t="s">
        <v>87</v>
      </c>
      <c r="E26" s="16"/>
      <c r="F26" s="16"/>
      <c r="G26" s="16"/>
      <c r="H26" s="16"/>
      <c r="I26" s="16"/>
      <c r="J26" s="5" t="s">
        <v>169</v>
      </c>
      <c r="K26" s="9">
        <v>99205</v>
      </c>
      <c r="M26" s="16">
        <f t="shared" si="0"/>
        <v>197.4</v>
      </c>
      <c r="N26" s="16">
        <v>329</v>
      </c>
    </row>
    <row r="27" spans="1:14" x14ac:dyDescent="0.25">
      <c r="A27" s="44"/>
      <c r="B27" s="44"/>
      <c r="C27" s="44"/>
      <c r="D27" s="53"/>
      <c r="E27" s="15"/>
      <c r="F27" s="15" t="str">
        <f t="shared" si="1"/>
        <v/>
      </c>
      <c r="G27" s="15"/>
      <c r="H27" s="15"/>
      <c r="I27" s="15"/>
      <c r="J27" s="5" t="s">
        <v>170</v>
      </c>
      <c r="K27" s="6">
        <v>99205</v>
      </c>
      <c r="L27" s="5"/>
      <c r="M27" s="15">
        <f t="shared" si="0"/>
        <v>90</v>
      </c>
      <c r="N27" s="15">
        <v>150</v>
      </c>
    </row>
    <row r="28" spans="1:14" x14ac:dyDescent="0.25">
      <c r="A28" s="44"/>
      <c r="B28" s="44"/>
      <c r="C28" s="44"/>
      <c r="D28" s="53"/>
      <c r="E28" s="16"/>
      <c r="F28" s="16">
        <f t="shared" si="1"/>
        <v>148.19999999999999</v>
      </c>
      <c r="G28" s="16">
        <v>247</v>
      </c>
      <c r="H28" s="16"/>
      <c r="I28" s="16"/>
      <c r="J28" s="5" t="s">
        <v>172</v>
      </c>
      <c r="K28" s="9">
        <v>99205</v>
      </c>
      <c r="L28" s="24"/>
      <c r="M28" s="16">
        <f t="shared" si="0"/>
        <v>148.19999999999999</v>
      </c>
      <c r="N28" s="16">
        <v>247</v>
      </c>
    </row>
    <row r="29" spans="1:14" x14ac:dyDescent="0.25">
      <c r="A29" s="45"/>
      <c r="B29" s="45"/>
      <c r="C29" s="45"/>
      <c r="D29" s="54"/>
      <c r="E29" s="15"/>
      <c r="F29" s="15">
        <f t="shared" si="1"/>
        <v>177</v>
      </c>
      <c r="G29" s="15">
        <v>295</v>
      </c>
      <c r="H29" s="15"/>
      <c r="I29" s="15"/>
      <c r="J29" s="5" t="s">
        <v>171</v>
      </c>
      <c r="K29" s="6">
        <v>99205</v>
      </c>
      <c r="M29" s="15">
        <f t="shared" si="0"/>
        <v>177</v>
      </c>
      <c r="N29" s="15">
        <v>295</v>
      </c>
    </row>
    <row r="30" spans="1:14" ht="30" x14ac:dyDescent="0.25">
      <c r="A30" s="7" t="s">
        <v>10</v>
      </c>
      <c r="B30" s="7" t="s">
        <v>10</v>
      </c>
      <c r="C30" s="8"/>
      <c r="D30" s="9" t="s">
        <v>87</v>
      </c>
      <c r="E30" s="16"/>
      <c r="F30" s="16" t="str">
        <f t="shared" si="1"/>
        <v/>
      </c>
      <c r="G30" s="16"/>
      <c r="H30" s="16"/>
      <c r="I30" s="16"/>
      <c r="J30" s="8" t="s">
        <v>169</v>
      </c>
      <c r="K30" s="9">
        <v>99243</v>
      </c>
      <c r="M30" s="16">
        <f t="shared" si="0"/>
        <v>172.79999999999998</v>
      </c>
      <c r="N30" s="16">
        <v>288</v>
      </c>
    </row>
    <row r="31" spans="1:14" ht="30" x14ac:dyDescent="0.25">
      <c r="A31" s="7" t="s">
        <v>11</v>
      </c>
      <c r="B31" s="7" t="s">
        <v>11</v>
      </c>
      <c r="C31" s="8"/>
      <c r="D31" s="9" t="s">
        <v>87</v>
      </c>
      <c r="E31" s="16"/>
      <c r="F31" s="16" t="str">
        <f t="shared" si="1"/>
        <v/>
      </c>
      <c r="G31" s="16"/>
      <c r="H31" s="16"/>
      <c r="I31" s="16"/>
      <c r="J31" s="8" t="s">
        <v>169</v>
      </c>
      <c r="K31" s="9">
        <v>99244</v>
      </c>
      <c r="M31" s="16">
        <f t="shared" si="0"/>
        <v>216</v>
      </c>
      <c r="N31" s="16">
        <v>360</v>
      </c>
    </row>
    <row r="32" spans="1:14" ht="30" x14ac:dyDescent="0.25">
      <c r="A32" s="7" t="s">
        <v>12</v>
      </c>
      <c r="B32" s="7" t="s">
        <v>95</v>
      </c>
      <c r="C32" s="8"/>
      <c r="D32" s="9" t="s">
        <v>87</v>
      </c>
      <c r="E32" s="16"/>
      <c r="F32" s="16" t="str">
        <f t="shared" si="1"/>
        <v/>
      </c>
      <c r="G32" s="16"/>
      <c r="H32" s="16"/>
      <c r="I32" s="16"/>
      <c r="J32" s="8" t="s">
        <v>169</v>
      </c>
      <c r="K32" s="9">
        <v>99385</v>
      </c>
      <c r="M32" s="16">
        <f t="shared" si="0"/>
        <v>115.8</v>
      </c>
      <c r="N32" s="16">
        <v>193</v>
      </c>
    </row>
    <row r="33" spans="1:14" ht="30.75" thickBot="1" x14ac:dyDescent="0.3">
      <c r="A33" s="10" t="s">
        <v>13</v>
      </c>
      <c r="B33" s="10" t="s">
        <v>96</v>
      </c>
      <c r="C33" s="11"/>
      <c r="D33" s="12" t="s">
        <v>87</v>
      </c>
      <c r="E33" s="17"/>
      <c r="F33" s="17" t="str">
        <f t="shared" si="1"/>
        <v/>
      </c>
      <c r="G33" s="17"/>
      <c r="H33" s="17"/>
      <c r="I33" s="17"/>
      <c r="J33" s="11" t="s">
        <v>169</v>
      </c>
      <c r="K33" s="12">
        <v>99386</v>
      </c>
      <c r="M33" s="17">
        <f t="shared" si="0"/>
        <v>140.4</v>
      </c>
      <c r="N33" s="17">
        <v>234</v>
      </c>
    </row>
    <row r="34" spans="1:14" x14ac:dyDescent="0.25">
      <c r="A34" s="2"/>
      <c r="B34" s="2"/>
      <c r="D34" s="4"/>
      <c r="E34" s="18"/>
      <c r="F34" s="18"/>
      <c r="G34" s="18"/>
      <c r="H34" s="18"/>
      <c r="I34" s="18"/>
      <c r="K34" s="4"/>
      <c r="M34" s="18"/>
      <c r="N34" s="18"/>
    </row>
    <row r="35" spans="1:14" x14ac:dyDescent="0.25">
      <c r="A35" s="30" t="s">
        <v>14</v>
      </c>
      <c r="B35" s="20"/>
      <c r="C35" s="21"/>
      <c r="D35" s="22"/>
      <c r="E35" s="23"/>
      <c r="F35" s="23"/>
      <c r="G35" s="23"/>
      <c r="H35" s="23"/>
      <c r="I35" s="23"/>
      <c r="J35" s="21"/>
      <c r="K35" s="33" t="s">
        <v>2</v>
      </c>
      <c r="M35" s="23"/>
      <c r="N35" s="23"/>
    </row>
    <row r="36" spans="1:14" x14ac:dyDescent="0.25">
      <c r="A36" s="35"/>
      <c r="B36" s="35" t="s">
        <v>259</v>
      </c>
      <c r="C36" s="5"/>
      <c r="D36" s="6" t="s">
        <v>87</v>
      </c>
      <c r="E36" s="15"/>
      <c r="F36" s="15">
        <f t="shared" ref="F36:F99" si="2">IF(G36&lt;&gt;0,+G36*0.6,"")</f>
        <v>12.6</v>
      </c>
      <c r="G36" s="15">
        <v>21</v>
      </c>
      <c r="H36" s="15"/>
      <c r="I36" s="15"/>
      <c r="J36" s="5" t="s">
        <v>145</v>
      </c>
      <c r="K36" s="6">
        <v>80015</v>
      </c>
      <c r="M36" s="15" t="str">
        <f t="shared" ref="M36:M65" si="3">IF(N36&lt;&gt;0,+N36*0.6,"")</f>
        <v/>
      </c>
      <c r="N36" s="15"/>
    </row>
    <row r="37" spans="1:14" x14ac:dyDescent="0.25">
      <c r="A37" s="7" t="s">
        <v>15</v>
      </c>
      <c r="B37" s="7" t="s">
        <v>15</v>
      </c>
      <c r="C37" s="8" t="s">
        <v>98</v>
      </c>
      <c r="D37" s="9" t="s">
        <v>87</v>
      </c>
      <c r="E37" s="16"/>
      <c r="F37" s="16">
        <f t="shared" si="2"/>
        <v>28.799999999999997</v>
      </c>
      <c r="G37" s="16">
        <v>48</v>
      </c>
      <c r="H37" s="16"/>
      <c r="I37" s="16"/>
      <c r="J37" s="5" t="s">
        <v>145</v>
      </c>
      <c r="K37" s="9">
        <v>80048</v>
      </c>
      <c r="M37" s="16" t="str">
        <f t="shared" si="3"/>
        <v/>
      </c>
      <c r="N37" s="16"/>
    </row>
    <row r="38" spans="1:14" ht="30" x14ac:dyDescent="0.25">
      <c r="A38" s="7" t="s">
        <v>16</v>
      </c>
      <c r="B38" s="7" t="s">
        <v>99</v>
      </c>
      <c r="C38" s="8" t="s">
        <v>120</v>
      </c>
      <c r="D38" s="9" t="s">
        <v>87</v>
      </c>
      <c r="E38" s="16"/>
      <c r="F38" s="16">
        <f t="shared" si="2"/>
        <v>36</v>
      </c>
      <c r="G38" s="16">
        <v>60</v>
      </c>
      <c r="H38" s="16"/>
      <c r="I38" s="16"/>
      <c r="J38" s="8" t="s">
        <v>145</v>
      </c>
      <c r="K38" s="9">
        <v>80053</v>
      </c>
      <c r="M38" s="16" t="str">
        <f t="shared" si="3"/>
        <v/>
      </c>
      <c r="N38" s="16"/>
    </row>
    <row r="39" spans="1:14" x14ac:dyDescent="0.25">
      <c r="A39" s="7" t="s">
        <v>17</v>
      </c>
      <c r="B39" s="7"/>
      <c r="C39" s="8"/>
      <c r="D39" s="9" t="s">
        <v>112</v>
      </c>
      <c r="E39" s="16"/>
      <c r="F39" s="16" t="str">
        <f t="shared" si="2"/>
        <v/>
      </c>
      <c r="G39" s="16"/>
      <c r="H39" s="16"/>
      <c r="I39" s="16"/>
      <c r="J39" s="6" t="s">
        <v>144</v>
      </c>
      <c r="K39" s="9">
        <v>80055</v>
      </c>
      <c r="M39" s="16" t="str">
        <f t="shared" si="3"/>
        <v/>
      </c>
      <c r="N39" s="16"/>
    </row>
    <row r="40" spans="1:14" ht="30" x14ac:dyDescent="0.25">
      <c r="A40" s="7" t="s">
        <v>18</v>
      </c>
      <c r="B40" s="7" t="s">
        <v>18</v>
      </c>
      <c r="C40" s="8" t="s">
        <v>100</v>
      </c>
      <c r="D40" s="9" t="s">
        <v>87</v>
      </c>
      <c r="E40" s="16"/>
      <c r="F40" s="16">
        <f t="shared" si="2"/>
        <v>40.799999999999997</v>
      </c>
      <c r="G40" s="16">
        <v>68</v>
      </c>
      <c r="H40" s="16"/>
      <c r="I40" s="16"/>
      <c r="J40" s="5" t="s">
        <v>145</v>
      </c>
      <c r="K40" s="9">
        <v>80061</v>
      </c>
      <c r="M40" s="16" t="str">
        <f t="shared" si="3"/>
        <v/>
      </c>
      <c r="N40" s="16"/>
    </row>
    <row r="41" spans="1:14" x14ac:dyDescent="0.25">
      <c r="A41" s="7" t="s">
        <v>19</v>
      </c>
      <c r="B41" s="7" t="s">
        <v>122</v>
      </c>
      <c r="C41" s="8" t="s">
        <v>121</v>
      </c>
      <c r="D41" s="9" t="s">
        <v>87</v>
      </c>
      <c r="E41" s="16"/>
      <c r="F41" s="16">
        <f t="shared" si="2"/>
        <v>29.4</v>
      </c>
      <c r="G41" s="16">
        <v>49</v>
      </c>
      <c r="H41" s="16"/>
      <c r="I41" s="16"/>
      <c r="J41" s="5" t="s">
        <v>145</v>
      </c>
      <c r="K41" s="9">
        <v>80069</v>
      </c>
      <c r="M41" s="16" t="str">
        <f t="shared" si="3"/>
        <v/>
      </c>
      <c r="N41" s="16"/>
    </row>
    <row r="42" spans="1:14" x14ac:dyDescent="0.25">
      <c r="A42" s="7" t="s">
        <v>20</v>
      </c>
      <c r="B42" s="7" t="s">
        <v>20</v>
      </c>
      <c r="C42" s="8" t="s">
        <v>123</v>
      </c>
      <c r="D42" s="9" t="s">
        <v>87</v>
      </c>
      <c r="E42" s="16"/>
      <c r="F42" s="16">
        <f t="shared" si="2"/>
        <v>27.599999999999998</v>
      </c>
      <c r="G42" s="16">
        <v>46</v>
      </c>
      <c r="H42" s="16"/>
      <c r="I42" s="16"/>
      <c r="J42" s="5" t="s">
        <v>145</v>
      </c>
      <c r="K42" s="9">
        <v>80076</v>
      </c>
      <c r="M42" s="16" t="str">
        <f t="shared" si="3"/>
        <v/>
      </c>
      <c r="N42" s="16"/>
    </row>
    <row r="43" spans="1:14" x14ac:dyDescent="0.25">
      <c r="A43" s="7"/>
      <c r="B43" s="7" t="s">
        <v>406</v>
      </c>
      <c r="C43" s="8" t="s">
        <v>407</v>
      </c>
      <c r="D43" s="9" t="s">
        <v>87</v>
      </c>
      <c r="E43" s="16"/>
      <c r="F43" s="16">
        <f t="shared" si="2"/>
        <v>7.1999999999999993</v>
      </c>
      <c r="G43" s="16">
        <v>12</v>
      </c>
      <c r="H43" s="16"/>
      <c r="I43" s="16"/>
      <c r="J43" s="5" t="s">
        <v>145</v>
      </c>
      <c r="K43" s="9">
        <v>36415</v>
      </c>
      <c r="M43" s="16"/>
      <c r="N43" s="16"/>
    </row>
    <row r="44" spans="1:14" x14ac:dyDescent="0.25">
      <c r="A44" s="7"/>
      <c r="B44" s="7" t="s">
        <v>287</v>
      </c>
      <c r="C44" s="8"/>
      <c r="D44" s="9" t="s">
        <v>87</v>
      </c>
      <c r="E44" s="16"/>
      <c r="F44" s="16">
        <f t="shared" si="2"/>
        <v>87.6</v>
      </c>
      <c r="G44" s="16">
        <v>146</v>
      </c>
      <c r="H44" s="16"/>
      <c r="I44" s="16"/>
      <c r="J44" s="5" t="s">
        <v>145</v>
      </c>
      <c r="K44" s="9">
        <v>80305</v>
      </c>
      <c r="M44" s="16" t="str">
        <f t="shared" si="3"/>
        <v/>
      </c>
      <c r="N44" s="16"/>
    </row>
    <row r="45" spans="1:14" x14ac:dyDescent="0.25">
      <c r="A45" s="7"/>
      <c r="B45" s="7" t="s">
        <v>359</v>
      </c>
      <c r="C45" s="8"/>
      <c r="D45" s="9" t="s">
        <v>87</v>
      </c>
      <c r="E45" s="16"/>
      <c r="F45" s="16">
        <f t="shared" si="2"/>
        <v>117</v>
      </c>
      <c r="G45" s="16">
        <v>195</v>
      </c>
      <c r="H45" s="16"/>
      <c r="I45" s="16"/>
      <c r="J45" s="5" t="s">
        <v>145</v>
      </c>
      <c r="K45" s="9">
        <v>80349</v>
      </c>
      <c r="M45" s="16" t="str">
        <f t="shared" si="3"/>
        <v/>
      </c>
      <c r="N45" s="16"/>
    </row>
    <row r="46" spans="1:14" x14ac:dyDescent="0.25">
      <c r="A46" s="7"/>
      <c r="B46" s="7" t="s">
        <v>257</v>
      </c>
      <c r="C46" s="8"/>
      <c r="D46" s="9" t="s">
        <v>87</v>
      </c>
      <c r="E46" s="16"/>
      <c r="F46" s="16">
        <f t="shared" si="2"/>
        <v>10.799999999999999</v>
      </c>
      <c r="G46" s="16">
        <v>18</v>
      </c>
      <c r="H46" s="16"/>
      <c r="I46" s="16"/>
      <c r="J46" s="5" t="s">
        <v>145</v>
      </c>
      <c r="K46" s="9">
        <v>81003</v>
      </c>
      <c r="M46" s="16" t="str">
        <f t="shared" si="3"/>
        <v/>
      </c>
      <c r="N46" s="16"/>
    </row>
    <row r="47" spans="1:14" x14ac:dyDescent="0.25">
      <c r="A47" s="7"/>
      <c r="B47" s="7" t="s">
        <v>264</v>
      </c>
      <c r="C47" s="8"/>
      <c r="D47" s="9" t="s">
        <v>87</v>
      </c>
      <c r="E47" s="16"/>
      <c r="F47" s="16">
        <f t="shared" si="2"/>
        <v>21.599999999999998</v>
      </c>
      <c r="G47" s="16">
        <v>36</v>
      </c>
      <c r="H47" s="16"/>
      <c r="I47" s="16"/>
      <c r="J47" s="5" t="s">
        <v>145</v>
      </c>
      <c r="K47" s="9">
        <v>81025</v>
      </c>
      <c r="M47" s="16" t="str">
        <f t="shared" si="3"/>
        <v/>
      </c>
      <c r="N47" s="16"/>
    </row>
    <row r="48" spans="1:14" ht="15" customHeight="1" x14ac:dyDescent="0.25">
      <c r="A48" s="34"/>
      <c r="B48" s="34" t="s">
        <v>345</v>
      </c>
      <c r="C48" s="13"/>
      <c r="D48" s="14" t="s">
        <v>87</v>
      </c>
      <c r="E48" s="19"/>
      <c r="F48" s="19">
        <f t="shared" si="2"/>
        <v>49.8</v>
      </c>
      <c r="G48" s="19">
        <v>83</v>
      </c>
      <c r="H48" s="19"/>
      <c r="I48" s="19"/>
      <c r="J48" s="5" t="s">
        <v>145</v>
      </c>
      <c r="K48" s="14">
        <v>82140</v>
      </c>
      <c r="M48" s="19" t="str">
        <f t="shared" si="3"/>
        <v/>
      </c>
      <c r="N48" s="19"/>
    </row>
    <row r="49" spans="1:14" x14ac:dyDescent="0.25">
      <c r="A49" s="34"/>
      <c r="B49" s="34" t="s">
        <v>344</v>
      </c>
      <c r="C49" s="13"/>
      <c r="D49" s="14" t="s">
        <v>87</v>
      </c>
      <c r="E49" s="19"/>
      <c r="F49" s="19">
        <f t="shared" si="2"/>
        <v>22.2</v>
      </c>
      <c r="G49" s="19">
        <v>37</v>
      </c>
      <c r="H49" s="19"/>
      <c r="I49" s="19"/>
      <c r="J49" s="5" t="s">
        <v>145</v>
      </c>
      <c r="K49" s="14">
        <v>82150</v>
      </c>
      <c r="M49" s="19" t="str">
        <f t="shared" si="3"/>
        <v/>
      </c>
      <c r="N49" s="19"/>
    </row>
    <row r="50" spans="1:14" x14ac:dyDescent="0.25">
      <c r="A50" s="34"/>
      <c r="B50" s="34" t="s">
        <v>288</v>
      </c>
      <c r="C50" s="13"/>
      <c r="D50" s="14" t="s">
        <v>87</v>
      </c>
      <c r="E50" s="19"/>
      <c r="F50" s="19">
        <f t="shared" si="2"/>
        <v>100.65599999999993</v>
      </c>
      <c r="G50" s="19">
        <v>167.75999999999991</v>
      </c>
      <c r="H50" s="19"/>
      <c r="I50" s="19"/>
      <c r="J50" s="5" t="s">
        <v>145</v>
      </c>
      <c r="K50" s="14">
        <v>82306</v>
      </c>
      <c r="M50" s="19" t="str">
        <f t="shared" si="3"/>
        <v/>
      </c>
      <c r="N50" s="19"/>
    </row>
    <row r="51" spans="1:14" x14ac:dyDescent="0.25">
      <c r="A51" s="34"/>
      <c r="B51" s="34" t="s">
        <v>357</v>
      </c>
      <c r="C51" s="13"/>
      <c r="D51" s="14" t="s">
        <v>87</v>
      </c>
      <c r="E51" s="19"/>
      <c r="F51" s="19">
        <f t="shared" si="2"/>
        <v>17.399999999999999</v>
      </c>
      <c r="G51" s="19">
        <v>29</v>
      </c>
      <c r="H51" s="19"/>
      <c r="I51" s="19"/>
      <c r="J51" s="5" t="s">
        <v>145</v>
      </c>
      <c r="K51" s="14">
        <v>82310</v>
      </c>
      <c r="M51" s="19" t="str">
        <f t="shared" si="3"/>
        <v/>
      </c>
      <c r="N51" s="19"/>
    </row>
    <row r="52" spans="1:14" x14ac:dyDescent="0.25">
      <c r="A52" s="34"/>
      <c r="B52" s="34" t="s">
        <v>354</v>
      </c>
      <c r="C52" s="13"/>
      <c r="D52" s="14" t="s">
        <v>87</v>
      </c>
      <c r="E52" s="19"/>
      <c r="F52" s="19">
        <f t="shared" si="2"/>
        <v>21</v>
      </c>
      <c r="G52" s="19">
        <v>35</v>
      </c>
      <c r="H52" s="19"/>
      <c r="I52" s="19"/>
      <c r="J52" s="5" t="s">
        <v>145</v>
      </c>
      <c r="K52" s="14">
        <v>82447</v>
      </c>
      <c r="M52" s="19" t="str">
        <f t="shared" si="3"/>
        <v/>
      </c>
      <c r="N52" s="19"/>
    </row>
    <row r="53" spans="1:14" x14ac:dyDescent="0.25">
      <c r="A53" s="34"/>
      <c r="B53" s="34" t="s">
        <v>265</v>
      </c>
      <c r="C53" s="13"/>
      <c r="D53" s="14" t="s">
        <v>87</v>
      </c>
      <c r="E53" s="19"/>
      <c r="F53" s="19">
        <f t="shared" si="2"/>
        <v>22.2</v>
      </c>
      <c r="G53" s="19">
        <v>37</v>
      </c>
      <c r="H53" s="19"/>
      <c r="I53" s="19"/>
      <c r="J53" s="5" t="s">
        <v>145</v>
      </c>
      <c r="K53" s="14">
        <v>82550</v>
      </c>
      <c r="M53" s="19" t="str">
        <f t="shared" si="3"/>
        <v/>
      </c>
      <c r="N53" s="19"/>
    </row>
    <row r="54" spans="1:14" x14ac:dyDescent="0.25">
      <c r="A54" s="34"/>
      <c r="B54" s="34" t="s">
        <v>281</v>
      </c>
      <c r="C54" s="13"/>
      <c r="D54" s="14" t="s">
        <v>87</v>
      </c>
      <c r="E54" s="19"/>
      <c r="F54" s="19">
        <f t="shared" si="2"/>
        <v>63.599999999999994</v>
      </c>
      <c r="G54" s="19">
        <v>106</v>
      </c>
      <c r="H54" s="19"/>
      <c r="I54" s="19"/>
      <c r="J54" s="5" t="s">
        <v>145</v>
      </c>
      <c r="K54" s="14">
        <v>82553</v>
      </c>
      <c r="M54" s="19" t="str">
        <f t="shared" si="3"/>
        <v/>
      </c>
      <c r="N54" s="19"/>
    </row>
    <row r="55" spans="1:14" x14ac:dyDescent="0.25">
      <c r="A55" s="34"/>
      <c r="B55" s="34" t="s">
        <v>343</v>
      </c>
      <c r="C55" s="13"/>
      <c r="D55" s="14" t="s">
        <v>87</v>
      </c>
      <c r="E55" s="19"/>
      <c r="F55" s="19">
        <f t="shared" si="2"/>
        <v>51.24</v>
      </c>
      <c r="G55" s="19">
        <v>85.4</v>
      </c>
      <c r="H55" s="19"/>
      <c r="I55" s="19"/>
      <c r="J55" s="5" t="s">
        <v>145</v>
      </c>
      <c r="K55" s="14">
        <v>82607</v>
      </c>
      <c r="M55" s="19" t="str">
        <f t="shared" si="3"/>
        <v/>
      </c>
      <c r="N55" s="19"/>
    </row>
    <row r="56" spans="1:14" x14ac:dyDescent="0.25">
      <c r="A56" s="34"/>
      <c r="B56" s="34" t="s">
        <v>260</v>
      </c>
      <c r="C56" s="13"/>
      <c r="D56" s="14" t="s">
        <v>87</v>
      </c>
      <c r="E56" s="19"/>
      <c r="F56" s="19">
        <f t="shared" si="2"/>
        <v>13.2</v>
      </c>
      <c r="G56" s="19">
        <v>22</v>
      </c>
      <c r="H56" s="19"/>
      <c r="I56" s="19"/>
      <c r="J56" s="5" t="s">
        <v>145</v>
      </c>
      <c r="K56" s="14">
        <v>82610</v>
      </c>
      <c r="M56" s="19" t="str">
        <f t="shared" si="3"/>
        <v/>
      </c>
      <c r="N56" s="19"/>
    </row>
    <row r="57" spans="1:14" ht="15" customHeight="1" x14ac:dyDescent="0.25">
      <c r="A57" s="34"/>
      <c r="B57" s="34" t="s">
        <v>277</v>
      </c>
      <c r="C57" s="13"/>
      <c r="D57" s="14" t="s">
        <v>87</v>
      </c>
      <c r="E57" s="19"/>
      <c r="F57" s="19">
        <f t="shared" si="2"/>
        <v>46.199999999999996</v>
      </c>
      <c r="G57" s="19">
        <v>77</v>
      </c>
      <c r="H57" s="19"/>
      <c r="I57" s="19"/>
      <c r="J57" s="5" t="s">
        <v>145</v>
      </c>
      <c r="K57" s="14">
        <v>82728</v>
      </c>
      <c r="M57" s="19" t="str">
        <f t="shared" si="3"/>
        <v/>
      </c>
      <c r="N57" s="19"/>
    </row>
    <row r="58" spans="1:14" ht="15" customHeight="1" x14ac:dyDescent="0.25">
      <c r="A58" s="34"/>
      <c r="B58" s="34" t="s">
        <v>352</v>
      </c>
      <c r="C58" s="13"/>
      <c r="D58" s="14" t="s">
        <v>87</v>
      </c>
      <c r="E58" s="19"/>
      <c r="F58" s="19">
        <f t="shared" si="2"/>
        <v>228</v>
      </c>
      <c r="G58" s="19">
        <v>380</v>
      </c>
      <c r="H58" s="19"/>
      <c r="I58" s="19"/>
      <c r="J58" s="5" t="s">
        <v>145</v>
      </c>
      <c r="K58" s="14">
        <v>82784</v>
      </c>
      <c r="M58" s="19" t="str">
        <f t="shared" si="3"/>
        <v/>
      </c>
      <c r="N58" s="19"/>
    </row>
    <row r="59" spans="1:14" x14ac:dyDescent="0.25">
      <c r="A59" s="34"/>
      <c r="B59" s="34" t="s">
        <v>262</v>
      </c>
      <c r="C59" s="13"/>
      <c r="D59" s="14" t="s">
        <v>87</v>
      </c>
      <c r="E59" s="19"/>
      <c r="F59" s="19">
        <f t="shared" si="2"/>
        <v>19.2</v>
      </c>
      <c r="G59" s="19">
        <v>32</v>
      </c>
      <c r="H59" s="19"/>
      <c r="I59" s="19"/>
      <c r="J59" s="5" t="s">
        <v>145</v>
      </c>
      <c r="K59" s="14">
        <v>82948</v>
      </c>
      <c r="M59" s="19" t="str">
        <f t="shared" si="3"/>
        <v/>
      </c>
      <c r="N59" s="19"/>
    </row>
    <row r="60" spans="1:14" x14ac:dyDescent="0.25">
      <c r="A60" s="34"/>
      <c r="B60" s="34" t="s">
        <v>272</v>
      </c>
      <c r="C60" s="13"/>
      <c r="D60" s="14" t="s">
        <v>87</v>
      </c>
      <c r="E60" s="19"/>
      <c r="F60" s="19">
        <f t="shared" si="2"/>
        <v>33</v>
      </c>
      <c r="G60" s="19">
        <v>55</v>
      </c>
      <c r="H60" s="19"/>
      <c r="I60" s="19"/>
      <c r="J60" s="5" t="s">
        <v>145</v>
      </c>
      <c r="K60" s="14">
        <v>83036</v>
      </c>
      <c r="M60" s="19" t="str">
        <f t="shared" si="3"/>
        <v/>
      </c>
      <c r="N60" s="19"/>
    </row>
    <row r="61" spans="1:14" x14ac:dyDescent="0.25">
      <c r="A61" s="34"/>
      <c r="B61" s="34" t="s">
        <v>269</v>
      </c>
      <c r="C61" s="13"/>
      <c r="D61" s="14" t="s">
        <v>87</v>
      </c>
      <c r="E61" s="19"/>
      <c r="F61" s="19">
        <f t="shared" si="2"/>
        <v>27</v>
      </c>
      <c r="G61" s="19">
        <v>45</v>
      </c>
      <c r="H61" s="19"/>
      <c r="I61" s="19"/>
      <c r="J61" s="5" t="s">
        <v>145</v>
      </c>
      <c r="K61" s="14">
        <v>83540</v>
      </c>
      <c r="M61" s="19" t="str">
        <f t="shared" si="3"/>
        <v/>
      </c>
      <c r="N61" s="19"/>
    </row>
    <row r="62" spans="1:14" x14ac:dyDescent="0.25">
      <c r="A62" s="34"/>
      <c r="B62" s="34" t="s">
        <v>279</v>
      </c>
      <c r="C62" s="13"/>
      <c r="D62" s="14" t="s">
        <v>87</v>
      </c>
      <c r="E62" s="19"/>
      <c r="F62" s="19">
        <f t="shared" si="2"/>
        <v>53.4</v>
      </c>
      <c r="G62" s="19">
        <v>89</v>
      </c>
      <c r="H62" s="19"/>
      <c r="I62" s="19"/>
      <c r="J62" s="5" t="s">
        <v>145</v>
      </c>
      <c r="K62" s="14">
        <v>83605</v>
      </c>
      <c r="M62" s="19" t="str">
        <f t="shared" si="3"/>
        <v/>
      </c>
      <c r="N62" s="19"/>
    </row>
    <row r="63" spans="1:14" x14ac:dyDescent="0.25">
      <c r="A63" s="34"/>
      <c r="B63" s="34" t="s">
        <v>267</v>
      </c>
      <c r="C63" s="13"/>
      <c r="D63" s="14" t="s">
        <v>87</v>
      </c>
      <c r="E63" s="19"/>
      <c r="F63" s="19">
        <f t="shared" si="2"/>
        <v>23.4</v>
      </c>
      <c r="G63" s="19">
        <v>39</v>
      </c>
      <c r="H63" s="19"/>
      <c r="I63" s="19"/>
      <c r="J63" s="5" t="s">
        <v>145</v>
      </c>
      <c r="K63" s="14">
        <v>83690</v>
      </c>
      <c r="M63" s="19" t="str">
        <f t="shared" si="3"/>
        <v/>
      </c>
      <c r="N63" s="19"/>
    </row>
    <row r="64" spans="1:14" ht="15" customHeight="1" x14ac:dyDescent="0.25">
      <c r="A64" s="34"/>
      <c r="B64" s="34" t="s">
        <v>266</v>
      </c>
      <c r="C64" s="13"/>
      <c r="D64" s="14" t="s">
        <v>87</v>
      </c>
      <c r="E64" s="19"/>
      <c r="F64" s="19">
        <f t="shared" si="2"/>
        <v>22.8</v>
      </c>
      <c r="G64" s="19">
        <v>38</v>
      </c>
      <c r="H64" s="19"/>
      <c r="I64" s="19"/>
      <c r="J64" s="5" t="s">
        <v>145</v>
      </c>
      <c r="K64" s="14">
        <v>83735</v>
      </c>
      <c r="M64" s="19" t="str">
        <f t="shared" si="3"/>
        <v/>
      </c>
      <c r="N64" s="19"/>
    </row>
    <row r="65" spans="1:14" x14ac:dyDescent="0.25">
      <c r="A65" s="34"/>
      <c r="B65" s="34" t="s">
        <v>346</v>
      </c>
      <c r="C65" s="13"/>
      <c r="D65" s="14" t="s">
        <v>87</v>
      </c>
      <c r="E65" s="19"/>
      <c r="F65" s="19">
        <f t="shared" si="2"/>
        <v>15.6</v>
      </c>
      <c r="G65" s="19">
        <v>26</v>
      </c>
      <c r="H65" s="19"/>
      <c r="I65" s="19"/>
      <c r="J65" s="5" t="s">
        <v>145</v>
      </c>
      <c r="K65" s="14">
        <v>84132</v>
      </c>
      <c r="M65" s="19" t="str">
        <f t="shared" si="3"/>
        <v/>
      </c>
      <c r="N65" s="19"/>
    </row>
    <row r="66" spans="1:14" ht="15" customHeight="1" x14ac:dyDescent="0.25">
      <c r="A66" s="34"/>
      <c r="B66" s="34" t="s">
        <v>362</v>
      </c>
      <c r="C66" s="13"/>
      <c r="D66" s="14" t="s">
        <v>87</v>
      </c>
      <c r="E66" s="19"/>
      <c r="F66" s="19">
        <f t="shared" si="2"/>
        <v>17.399999999999999</v>
      </c>
      <c r="G66" s="19">
        <v>29</v>
      </c>
      <c r="H66" s="19"/>
      <c r="I66" s="19"/>
      <c r="J66" s="5" t="s">
        <v>145</v>
      </c>
      <c r="K66" s="14">
        <v>84133</v>
      </c>
      <c r="M66" s="19"/>
      <c r="N66" s="19"/>
    </row>
    <row r="67" spans="1:14" ht="15" customHeight="1" x14ac:dyDescent="0.25">
      <c r="A67" s="34"/>
      <c r="B67" s="34" t="s">
        <v>289</v>
      </c>
      <c r="C67" s="13"/>
      <c r="D67" s="14" t="s">
        <v>87</v>
      </c>
      <c r="E67" s="19"/>
      <c r="F67" s="19">
        <f t="shared" si="2"/>
        <v>115.8</v>
      </c>
      <c r="G67" s="19">
        <v>193</v>
      </c>
      <c r="H67" s="19"/>
      <c r="I67" s="19"/>
      <c r="J67" s="5" t="s">
        <v>145</v>
      </c>
      <c r="K67" s="14">
        <v>83880</v>
      </c>
      <c r="M67" s="19" t="str">
        <f>IF(N67&lt;&gt;0,+N67*0.6,"")</f>
        <v/>
      </c>
      <c r="N67" s="19"/>
    </row>
    <row r="68" spans="1:14" x14ac:dyDescent="0.25">
      <c r="A68" s="34"/>
      <c r="B68" s="34" t="s">
        <v>280</v>
      </c>
      <c r="C68" s="13"/>
      <c r="D68" s="14" t="s">
        <v>87</v>
      </c>
      <c r="E68" s="19"/>
      <c r="F68" s="19">
        <f t="shared" si="2"/>
        <v>62.4</v>
      </c>
      <c r="G68" s="19">
        <v>104</v>
      </c>
      <c r="H68" s="19"/>
      <c r="I68" s="19"/>
      <c r="J68" s="5" t="s">
        <v>145</v>
      </c>
      <c r="K68" s="14">
        <v>84153</v>
      </c>
      <c r="M68" s="19" t="str">
        <f>IF(N68&lt;&gt;0,+N68*0.6,"")</f>
        <v/>
      </c>
      <c r="N68" s="19"/>
    </row>
    <row r="69" spans="1:14" x14ac:dyDescent="0.25">
      <c r="A69" s="34"/>
      <c r="B69" s="34" t="s">
        <v>350</v>
      </c>
      <c r="C69" s="13"/>
      <c r="D69" s="14" t="s">
        <v>87</v>
      </c>
      <c r="E69" s="19"/>
      <c r="F69" s="19">
        <f t="shared" si="2"/>
        <v>86.567999999999998</v>
      </c>
      <c r="G69" s="19">
        <v>144.28</v>
      </c>
      <c r="H69" s="19"/>
      <c r="I69" s="19"/>
      <c r="J69" s="5" t="s">
        <v>145</v>
      </c>
      <c r="K69" s="14">
        <v>84402</v>
      </c>
      <c r="M69" s="19"/>
      <c r="N69" s="19"/>
    </row>
    <row r="70" spans="1:14" x14ac:dyDescent="0.25">
      <c r="A70" s="34"/>
      <c r="B70" s="34" t="s">
        <v>363</v>
      </c>
      <c r="C70" s="13"/>
      <c r="D70" s="14" t="s">
        <v>87</v>
      </c>
      <c r="E70" s="19"/>
      <c r="F70" s="19">
        <f t="shared" si="2"/>
        <v>87.768000000000001</v>
      </c>
      <c r="G70" s="19">
        <v>146.28</v>
      </c>
      <c r="H70" s="19"/>
      <c r="I70" s="19"/>
      <c r="J70" s="5" t="s">
        <v>145</v>
      </c>
      <c r="K70" s="14">
        <v>84403</v>
      </c>
      <c r="M70" s="19" t="str">
        <f t="shared" ref="M70:M102" si="4">IF(N70&lt;&gt;0,+N70*0.6,"")</f>
        <v/>
      </c>
      <c r="N70" s="19"/>
    </row>
    <row r="71" spans="1:14" x14ac:dyDescent="0.25">
      <c r="A71" s="34"/>
      <c r="B71" s="34" t="s">
        <v>271</v>
      </c>
      <c r="C71" s="13"/>
      <c r="D71" s="14" t="s">
        <v>87</v>
      </c>
      <c r="E71" s="19"/>
      <c r="F71" s="19">
        <f t="shared" si="2"/>
        <v>30.648000000000007</v>
      </c>
      <c r="G71" s="19">
        <v>51.080000000000013</v>
      </c>
      <c r="H71" s="19"/>
      <c r="I71" s="19"/>
      <c r="J71" s="5" t="s">
        <v>145</v>
      </c>
      <c r="K71" s="14">
        <v>84439</v>
      </c>
      <c r="M71" s="19" t="str">
        <f t="shared" si="4"/>
        <v/>
      </c>
      <c r="N71" s="19"/>
    </row>
    <row r="72" spans="1:14" ht="30" x14ac:dyDescent="0.25">
      <c r="A72" s="34" t="s">
        <v>26</v>
      </c>
      <c r="B72" s="34" t="s">
        <v>105</v>
      </c>
      <c r="C72" s="13" t="s">
        <v>104</v>
      </c>
      <c r="D72" s="14" t="s">
        <v>87</v>
      </c>
      <c r="E72" s="19"/>
      <c r="F72" s="19">
        <f t="shared" si="2"/>
        <v>57</v>
      </c>
      <c r="G72" s="19">
        <v>95</v>
      </c>
      <c r="H72" s="19"/>
      <c r="I72" s="19"/>
      <c r="J72" s="5" t="s">
        <v>145</v>
      </c>
      <c r="K72" s="14">
        <v>84443</v>
      </c>
      <c r="M72" s="19" t="str">
        <f t="shared" si="4"/>
        <v/>
      </c>
      <c r="N72" s="19"/>
    </row>
    <row r="73" spans="1:14" x14ac:dyDescent="0.25">
      <c r="A73" s="34"/>
      <c r="B73" s="34" t="s">
        <v>282</v>
      </c>
      <c r="C73" s="13"/>
      <c r="D73" s="14" t="s">
        <v>87</v>
      </c>
      <c r="E73" s="19"/>
      <c r="F73" s="19">
        <f t="shared" si="2"/>
        <v>67.8</v>
      </c>
      <c r="G73" s="19">
        <v>113</v>
      </c>
      <c r="H73" s="19"/>
      <c r="I73" s="19"/>
      <c r="J73" s="5" t="s">
        <v>145</v>
      </c>
      <c r="K73" s="14">
        <v>84480</v>
      </c>
      <c r="M73" s="19" t="str">
        <f t="shared" si="4"/>
        <v/>
      </c>
      <c r="N73" s="19"/>
    </row>
    <row r="74" spans="1:14" x14ac:dyDescent="0.25">
      <c r="A74" s="34"/>
      <c r="B74" s="34" t="s">
        <v>273</v>
      </c>
      <c r="C74" s="13"/>
      <c r="D74" s="14" t="s">
        <v>87</v>
      </c>
      <c r="E74" s="19"/>
      <c r="F74" s="19">
        <f t="shared" si="2"/>
        <v>33.6</v>
      </c>
      <c r="G74" s="19">
        <v>56</v>
      </c>
      <c r="H74" s="19"/>
      <c r="I74" s="19"/>
      <c r="J74" s="5" t="s">
        <v>145</v>
      </c>
      <c r="K74" s="14">
        <v>84484</v>
      </c>
      <c r="M74" s="19" t="str">
        <f t="shared" si="4"/>
        <v/>
      </c>
      <c r="N74" s="19"/>
    </row>
    <row r="75" spans="1:14" ht="45" x14ac:dyDescent="0.25">
      <c r="A75" s="34" t="s">
        <v>107</v>
      </c>
      <c r="B75" s="34" t="s">
        <v>108</v>
      </c>
      <c r="C75" s="13" t="s">
        <v>124</v>
      </c>
      <c r="D75" s="14" t="s">
        <v>87</v>
      </c>
      <c r="E75" s="19"/>
      <c r="F75" s="19">
        <f t="shared" si="2"/>
        <v>26.4</v>
      </c>
      <c r="G75" s="19">
        <v>44</v>
      </c>
      <c r="H75" s="19"/>
      <c r="I75" s="19"/>
      <c r="J75" s="5" t="s">
        <v>145</v>
      </c>
      <c r="K75" s="14">
        <v>85025</v>
      </c>
      <c r="M75" s="19" t="str">
        <f t="shared" si="4"/>
        <v/>
      </c>
      <c r="N75" s="19"/>
    </row>
    <row r="76" spans="1:14" ht="30" x14ac:dyDescent="0.25">
      <c r="A76" s="34" t="s">
        <v>106</v>
      </c>
      <c r="B76" s="34" t="s">
        <v>106</v>
      </c>
      <c r="C76" s="13" t="s">
        <v>125</v>
      </c>
      <c r="D76" s="14" t="s">
        <v>87</v>
      </c>
      <c r="E76" s="19"/>
      <c r="F76" s="19">
        <f t="shared" si="2"/>
        <v>30.599999999999998</v>
      </c>
      <c r="G76" s="19">
        <v>51</v>
      </c>
      <c r="H76" s="19"/>
      <c r="I76" s="19"/>
      <c r="J76" s="5" t="s">
        <v>145</v>
      </c>
      <c r="K76" s="14">
        <v>85027</v>
      </c>
      <c r="M76" s="19" t="str">
        <f t="shared" si="4"/>
        <v/>
      </c>
      <c r="N76" s="19"/>
    </row>
    <row r="77" spans="1:14" x14ac:dyDescent="0.25">
      <c r="A77" s="34"/>
      <c r="B77" s="34" t="s">
        <v>278</v>
      </c>
      <c r="C77" s="13"/>
      <c r="D77" s="14" t="s">
        <v>87</v>
      </c>
      <c r="E77" s="19"/>
      <c r="F77" s="19">
        <f t="shared" si="2"/>
        <v>48</v>
      </c>
      <c r="G77" s="19">
        <v>80</v>
      </c>
      <c r="H77" s="19"/>
      <c r="I77" s="19"/>
      <c r="J77" s="5" t="s">
        <v>145</v>
      </c>
      <c r="K77" s="14">
        <v>85379</v>
      </c>
      <c r="M77" s="19" t="str">
        <f t="shared" si="4"/>
        <v/>
      </c>
      <c r="N77" s="19"/>
    </row>
    <row r="78" spans="1:14" x14ac:dyDescent="0.25">
      <c r="A78" s="34" t="s">
        <v>117</v>
      </c>
      <c r="B78" s="34" t="s">
        <v>117</v>
      </c>
      <c r="C78" s="13" t="s">
        <v>126</v>
      </c>
      <c r="D78" s="14" t="s">
        <v>87</v>
      </c>
      <c r="E78" s="19"/>
      <c r="F78" s="19">
        <f t="shared" si="2"/>
        <v>13.2</v>
      </c>
      <c r="G78" s="19">
        <v>22</v>
      </c>
      <c r="H78" s="19"/>
      <c r="I78" s="19"/>
      <c r="J78" s="5" t="s">
        <v>145</v>
      </c>
      <c r="K78" s="14">
        <v>85610</v>
      </c>
      <c r="M78" s="19" t="str">
        <f t="shared" si="4"/>
        <v/>
      </c>
      <c r="N78" s="19"/>
    </row>
    <row r="79" spans="1:14" x14ac:dyDescent="0.25">
      <c r="A79" s="34"/>
      <c r="B79" s="34" t="s">
        <v>258</v>
      </c>
      <c r="C79" s="13"/>
      <c r="D79" s="14" t="s">
        <v>87</v>
      </c>
      <c r="E79" s="19"/>
      <c r="F79" s="19">
        <f t="shared" si="2"/>
        <v>12</v>
      </c>
      <c r="G79" s="19">
        <v>20</v>
      </c>
      <c r="H79" s="19"/>
      <c r="I79" s="19"/>
      <c r="J79" s="5" t="s">
        <v>145</v>
      </c>
      <c r="K79" s="14">
        <v>85651</v>
      </c>
      <c r="M79" s="19" t="str">
        <f t="shared" si="4"/>
        <v/>
      </c>
      <c r="N79" s="19"/>
    </row>
    <row r="80" spans="1:14" ht="15" customHeight="1" x14ac:dyDescent="0.25">
      <c r="A80" s="34" t="s">
        <v>109</v>
      </c>
      <c r="B80" s="34" t="s">
        <v>118</v>
      </c>
      <c r="C80" s="13" t="s">
        <v>127</v>
      </c>
      <c r="D80" s="14" t="s">
        <v>87</v>
      </c>
      <c r="E80" s="19"/>
      <c r="F80" s="19">
        <f t="shared" si="2"/>
        <v>20.399999999999999</v>
      </c>
      <c r="G80" s="19">
        <v>34</v>
      </c>
      <c r="H80" s="19"/>
      <c r="I80" s="19"/>
      <c r="J80" s="5" t="s">
        <v>145</v>
      </c>
      <c r="K80" s="14">
        <v>85730</v>
      </c>
      <c r="M80" s="19" t="str">
        <f t="shared" si="4"/>
        <v/>
      </c>
      <c r="N80" s="19"/>
    </row>
    <row r="81" spans="1:14" x14ac:dyDescent="0.25">
      <c r="A81" s="34"/>
      <c r="B81" s="34" t="s">
        <v>263</v>
      </c>
      <c r="C81" s="13"/>
      <c r="D81" s="14" t="s">
        <v>87</v>
      </c>
      <c r="E81" s="19"/>
      <c r="F81" s="19">
        <f t="shared" si="2"/>
        <v>21.599999999999998</v>
      </c>
      <c r="G81" s="19">
        <v>36</v>
      </c>
      <c r="H81" s="19"/>
      <c r="I81" s="19"/>
      <c r="J81" s="5" t="s">
        <v>145</v>
      </c>
      <c r="K81" s="14">
        <v>86003</v>
      </c>
      <c r="M81" s="19" t="str">
        <f t="shared" si="4"/>
        <v/>
      </c>
      <c r="N81" s="19"/>
    </row>
    <row r="82" spans="1:14" x14ac:dyDescent="0.25">
      <c r="A82" s="34"/>
      <c r="B82" s="34" t="s">
        <v>261</v>
      </c>
      <c r="C82" s="13"/>
      <c r="D82" s="14" t="s">
        <v>87</v>
      </c>
      <c r="E82" s="19"/>
      <c r="F82" s="19">
        <f t="shared" si="2"/>
        <v>17.399999999999999</v>
      </c>
      <c r="G82" s="19">
        <v>29</v>
      </c>
      <c r="H82" s="19"/>
      <c r="I82" s="19"/>
      <c r="J82" s="5" t="s">
        <v>145</v>
      </c>
      <c r="K82" s="14">
        <v>86140</v>
      </c>
      <c r="M82" s="19" t="str">
        <f t="shared" si="4"/>
        <v/>
      </c>
      <c r="N82" s="19"/>
    </row>
    <row r="83" spans="1:14" x14ac:dyDescent="0.25">
      <c r="A83" s="34"/>
      <c r="B83" s="34" t="s">
        <v>355</v>
      </c>
      <c r="C83" s="13"/>
      <c r="D83" s="14" t="s">
        <v>87</v>
      </c>
      <c r="E83" s="19"/>
      <c r="F83" s="19">
        <f t="shared" si="2"/>
        <v>70.8</v>
      </c>
      <c r="G83" s="19">
        <v>118</v>
      </c>
      <c r="H83" s="19"/>
      <c r="I83" s="19"/>
      <c r="J83" s="5" t="s">
        <v>145</v>
      </c>
      <c r="K83" s="14">
        <v>86304</v>
      </c>
      <c r="M83" s="19" t="str">
        <f t="shared" si="4"/>
        <v/>
      </c>
      <c r="N83" s="19"/>
    </row>
    <row r="84" spans="1:14" ht="30" x14ac:dyDescent="0.25">
      <c r="A84" s="34"/>
      <c r="B84" s="34" t="s">
        <v>358</v>
      </c>
      <c r="C84" s="13"/>
      <c r="D84" s="14" t="s">
        <v>87</v>
      </c>
      <c r="E84" s="19"/>
      <c r="F84" s="19">
        <f t="shared" si="2"/>
        <v>165</v>
      </c>
      <c r="G84" s="19">
        <v>275</v>
      </c>
      <c r="H84" s="19"/>
      <c r="I84" s="19"/>
      <c r="J84" s="5" t="s">
        <v>145</v>
      </c>
      <c r="K84" s="14">
        <v>86735</v>
      </c>
      <c r="M84" s="19" t="str">
        <f t="shared" si="4"/>
        <v/>
      </c>
      <c r="N84" s="19"/>
    </row>
    <row r="85" spans="1:14" ht="30" x14ac:dyDescent="0.25">
      <c r="A85" s="34"/>
      <c r="B85" s="34" t="s">
        <v>351</v>
      </c>
      <c r="C85" s="13"/>
      <c r="D85" s="14" t="s">
        <v>87</v>
      </c>
      <c r="E85" s="19"/>
      <c r="F85" s="19">
        <f t="shared" si="2"/>
        <v>90</v>
      </c>
      <c r="G85" s="19">
        <v>150</v>
      </c>
      <c r="H85" s="19"/>
      <c r="I85" s="19"/>
      <c r="J85" s="5" t="s">
        <v>145</v>
      </c>
      <c r="K85" s="14">
        <v>86769</v>
      </c>
      <c r="M85" s="19" t="str">
        <f t="shared" si="4"/>
        <v/>
      </c>
      <c r="N85" s="19"/>
    </row>
    <row r="86" spans="1:14" ht="30" x14ac:dyDescent="0.25">
      <c r="A86" s="34"/>
      <c r="B86" s="34" t="s">
        <v>348</v>
      </c>
      <c r="C86" s="13"/>
      <c r="D86" s="14" t="s">
        <v>87</v>
      </c>
      <c r="E86" s="19"/>
      <c r="F86" s="19">
        <f t="shared" si="2"/>
        <v>90</v>
      </c>
      <c r="G86" s="19">
        <v>150</v>
      </c>
      <c r="H86" s="19"/>
      <c r="I86" s="19"/>
      <c r="J86" s="5" t="s">
        <v>145</v>
      </c>
      <c r="K86" s="14">
        <v>86769</v>
      </c>
      <c r="M86" s="19" t="str">
        <f t="shared" si="4"/>
        <v/>
      </c>
      <c r="N86" s="19"/>
    </row>
    <row r="87" spans="1:14" ht="30" x14ac:dyDescent="0.25">
      <c r="A87" s="34"/>
      <c r="B87" s="34" t="s">
        <v>349</v>
      </c>
      <c r="C87" s="13"/>
      <c r="D87" s="14" t="s">
        <v>87</v>
      </c>
      <c r="E87" s="19"/>
      <c r="F87" s="19">
        <f t="shared" si="2"/>
        <v>90</v>
      </c>
      <c r="G87" s="19">
        <v>150</v>
      </c>
      <c r="H87" s="19"/>
      <c r="I87" s="19"/>
      <c r="J87" s="5" t="s">
        <v>145</v>
      </c>
      <c r="K87" s="14">
        <v>86769</v>
      </c>
      <c r="M87" s="19" t="str">
        <f t="shared" si="4"/>
        <v/>
      </c>
      <c r="N87" s="19"/>
    </row>
    <row r="88" spans="1:14" x14ac:dyDescent="0.25">
      <c r="A88" s="34"/>
      <c r="B88" s="34" t="s">
        <v>274</v>
      </c>
      <c r="C88" s="13"/>
      <c r="D88" s="14" t="s">
        <v>87</v>
      </c>
      <c r="E88" s="19"/>
      <c r="F88" s="19">
        <f t="shared" si="2"/>
        <v>34.799999999999997</v>
      </c>
      <c r="G88" s="19">
        <v>58</v>
      </c>
      <c r="H88" s="19"/>
      <c r="I88" s="19"/>
      <c r="J88" s="5" t="s">
        <v>145</v>
      </c>
      <c r="K88" s="14">
        <v>87040</v>
      </c>
      <c r="M88" s="19" t="str">
        <f t="shared" si="4"/>
        <v/>
      </c>
      <c r="N88" s="19"/>
    </row>
    <row r="89" spans="1:14" x14ac:dyDescent="0.25">
      <c r="A89" s="34"/>
      <c r="B89" s="34" t="s">
        <v>356</v>
      </c>
      <c r="C89" s="13"/>
      <c r="D89" s="14" t="s">
        <v>87</v>
      </c>
      <c r="E89" s="19"/>
      <c r="F89" s="19">
        <f t="shared" si="2"/>
        <v>29.4</v>
      </c>
      <c r="G89" s="19">
        <v>49</v>
      </c>
      <c r="H89" s="19"/>
      <c r="I89" s="19"/>
      <c r="J89" s="5" t="s">
        <v>145</v>
      </c>
      <c r="K89" s="14">
        <v>87070</v>
      </c>
      <c r="M89" s="19" t="str">
        <f t="shared" si="4"/>
        <v/>
      </c>
      <c r="N89" s="19"/>
    </row>
    <row r="90" spans="1:14" x14ac:dyDescent="0.25">
      <c r="A90" s="34"/>
      <c r="B90" s="34" t="s">
        <v>270</v>
      </c>
      <c r="C90" s="13"/>
      <c r="D90" s="14" t="s">
        <v>87</v>
      </c>
      <c r="E90" s="19"/>
      <c r="F90" s="19">
        <f t="shared" si="2"/>
        <v>27</v>
      </c>
      <c r="G90" s="19">
        <v>45</v>
      </c>
      <c r="H90" s="19"/>
      <c r="I90" s="19"/>
      <c r="J90" s="5" t="s">
        <v>145</v>
      </c>
      <c r="K90" s="14">
        <v>87077</v>
      </c>
      <c r="M90" s="19" t="str">
        <f t="shared" si="4"/>
        <v/>
      </c>
      <c r="N90" s="19"/>
    </row>
    <row r="91" spans="1:14" x14ac:dyDescent="0.25">
      <c r="A91" s="34"/>
      <c r="B91" s="34" t="s">
        <v>276</v>
      </c>
      <c r="C91" s="13"/>
      <c r="D91" s="14" t="s">
        <v>87</v>
      </c>
      <c r="E91" s="19"/>
      <c r="F91" s="19">
        <f t="shared" si="2"/>
        <v>38.4</v>
      </c>
      <c r="G91" s="19">
        <v>64</v>
      </c>
      <c r="H91" s="19"/>
      <c r="I91" s="19"/>
      <c r="J91" s="5" t="s">
        <v>145</v>
      </c>
      <c r="K91" s="14">
        <v>87086</v>
      </c>
      <c r="M91" s="19" t="str">
        <f t="shared" si="4"/>
        <v/>
      </c>
      <c r="N91" s="19"/>
    </row>
    <row r="92" spans="1:14" x14ac:dyDescent="0.25">
      <c r="A92" s="34"/>
      <c r="B92" s="34" t="s">
        <v>268</v>
      </c>
      <c r="C92" s="13"/>
      <c r="D92" s="14" t="s">
        <v>87</v>
      </c>
      <c r="E92" s="19"/>
      <c r="F92" s="19">
        <f t="shared" si="2"/>
        <v>27</v>
      </c>
      <c r="G92" s="19">
        <v>45</v>
      </c>
      <c r="H92" s="19"/>
      <c r="I92" s="19"/>
      <c r="J92" s="5" t="s">
        <v>145</v>
      </c>
      <c r="K92" s="14">
        <v>87088</v>
      </c>
      <c r="M92" s="19" t="str">
        <f t="shared" si="4"/>
        <v/>
      </c>
      <c r="N92" s="19"/>
    </row>
    <row r="93" spans="1:14" x14ac:dyDescent="0.25">
      <c r="A93" s="34"/>
      <c r="B93" s="34" t="s">
        <v>275</v>
      </c>
      <c r="C93" s="13"/>
      <c r="D93" s="14" t="s">
        <v>87</v>
      </c>
      <c r="E93" s="19"/>
      <c r="F93" s="19">
        <f t="shared" si="2"/>
        <v>35.4</v>
      </c>
      <c r="G93" s="19">
        <v>59</v>
      </c>
      <c r="H93" s="19"/>
      <c r="I93" s="19"/>
      <c r="J93" s="5" t="s">
        <v>145</v>
      </c>
      <c r="K93" s="14">
        <v>87186</v>
      </c>
      <c r="M93" s="19" t="str">
        <f t="shared" si="4"/>
        <v/>
      </c>
      <c r="N93" s="19"/>
    </row>
    <row r="94" spans="1:14" x14ac:dyDescent="0.25">
      <c r="A94" s="34"/>
      <c r="B94" s="34" t="s">
        <v>285</v>
      </c>
      <c r="C94" s="13"/>
      <c r="D94" s="14" t="s">
        <v>87</v>
      </c>
      <c r="E94" s="19"/>
      <c r="F94" s="19">
        <f t="shared" si="2"/>
        <v>81.899999999999991</v>
      </c>
      <c r="G94" s="19">
        <v>136.5</v>
      </c>
      <c r="H94" s="19"/>
      <c r="I94" s="19"/>
      <c r="J94" s="5" t="s">
        <v>145</v>
      </c>
      <c r="K94" s="14">
        <v>87486</v>
      </c>
      <c r="M94" s="19" t="str">
        <f t="shared" si="4"/>
        <v/>
      </c>
      <c r="N94" s="19"/>
    </row>
    <row r="95" spans="1:14" x14ac:dyDescent="0.25">
      <c r="A95" s="34"/>
      <c r="B95" s="34" t="s">
        <v>291</v>
      </c>
      <c r="C95" s="13"/>
      <c r="D95" s="14" t="s">
        <v>87</v>
      </c>
      <c r="E95" s="19"/>
      <c r="F95" s="19">
        <f t="shared" si="2"/>
        <v>144</v>
      </c>
      <c r="G95" s="19">
        <v>240</v>
      </c>
      <c r="H95" s="19"/>
      <c r="I95" s="19"/>
      <c r="J95" s="5" t="s">
        <v>145</v>
      </c>
      <c r="K95" s="14">
        <v>87491</v>
      </c>
      <c r="M95" s="19" t="str">
        <f t="shared" si="4"/>
        <v/>
      </c>
      <c r="N95" s="19"/>
    </row>
    <row r="96" spans="1:14" ht="30" x14ac:dyDescent="0.25">
      <c r="A96" s="34"/>
      <c r="B96" s="34" t="s">
        <v>286</v>
      </c>
      <c r="C96" s="13"/>
      <c r="D96" s="14" t="s">
        <v>87</v>
      </c>
      <c r="E96" s="19"/>
      <c r="F96" s="19">
        <f t="shared" si="2"/>
        <v>81.899999999999991</v>
      </c>
      <c r="G96" s="19">
        <v>136.5</v>
      </c>
      <c r="H96" s="19"/>
      <c r="I96" s="19"/>
      <c r="J96" s="5" t="s">
        <v>145</v>
      </c>
      <c r="K96" s="14">
        <v>87581</v>
      </c>
      <c r="M96" s="19" t="str">
        <f t="shared" si="4"/>
        <v/>
      </c>
      <c r="N96" s="19"/>
    </row>
    <row r="97" spans="1:14" x14ac:dyDescent="0.25">
      <c r="A97" s="34"/>
      <c r="B97" s="34" t="s">
        <v>292</v>
      </c>
      <c r="C97" s="13"/>
      <c r="D97" s="14" t="s">
        <v>87</v>
      </c>
      <c r="E97" s="19"/>
      <c r="F97" s="19">
        <f t="shared" si="2"/>
        <v>144</v>
      </c>
      <c r="G97" s="19">
        <v>240</v>
      </c>
      <c r="H97" s="19"/>
      <c r="I97" s="19"/>
      <c r="J97" s="5" t="s">
        <v>145</v>
      </c>
      <c r="K97" s="14">
        <v>87591</v>
      </c>
      <c r="M97" s="19" t="str">
        <f t="shared" si="4"/>
        <v/>
      </c>
      <c r="N97" s="19"/>
    </row>
    <row r="98" spans="1:14" x14ac:dyDescent="0.25">
      <c r="A98" s="34"/>
      <c r="B98" s="34" t="s">
        <v>293</v>
      </c>
      <c r="C98" s="13"/>
      <c r="D98" s="14" t="s">
        <v>87</v>
      </c>
      <c r="E98" s="19"/>
      <c r="F98" s="19">
        <f t="shared" si="2"/>
        <v>555.6</v>
      </c>
      <c r="G98" s="19">
        <v>926</v>
      </c>
      <c r="H98" s="19"/>
      <c r="I98" s="19"/>
      <c r="J98" s="5" t="s">
        <v>145</v>
      </c>
      <c r="K98" s="14">
        <v>87633</v>
      </c>
      <c r="M98" s="19" t="str">
        <f t="shared" si="4"/>
        <v/>
      </c>
      <c r="N98" s="19"/>
    </row>
    <row r="99" spans="1:14" ht="30" x14ac:dyDescent="0.25">
      <c r="A99" s="34"/>
      <c r="B99" s="34" t="s">
        <v>283</v>
      </c>
      <c r="C99" s="13"/>
      <c r="D99" s="14" t="s">
        <v>87</v>
      </c>
      <c r="E99" s="19"/>
      <c r="F99" s="19">
        <f t="shared" si="2"/>
        <v>96</v>
      </c>
      <c r="G99" s="19">
        <v>160</v>
      </c>
      <c r="H99" s="19"/>
      <c r="I99" s="19"/>
      <c r="J99" s="5" t="s">
        <v>145</v>
      </c>
      <c r="K99" s="14">
        <v>87635</v>
      </c>
      <c r="M99" s="19" t="str">
        <f t="shared" si="4"/>
        <v/>
      </c>
      <c r="N99" s="19"/>
    </row>
    <row r="100" spans="1:14" x14ac:dyDescent="0.25">
      <c r="A100" s="34"/>
      <c r="B100" s="34" t="s">
        <v>361</v>
      </c>
      <c r="C100" s="13"/>
      <c r="D100" s="14" t="s">
        <v>87</v>
      </c>
      <c r="E100" s="19"/>
      <c r="F100" s="19">
        <f t="shared" ref="F100:F109" si="5">IF(G100&lt;&gt;0,+G100*0.6,"")</f>
        <v>69</v>
      </c>
      <c r="G100" s="19">
        <v>115</v>
      </c>
      <c r="H100" s="19"/>
      <c r="I100" s="19"/>
      <c r="J100" s="5" t="s">
        <v>145</v>
      </c>
      <c r="K100" s="14">
        <v>87635</v>
      </c>
      <c r="M100" s="19" t="str">
        <f t="shared" si="4"/>
        <v/>
      </c>
      <c r="N100" s="19"/>
    </row>
    <row r="101" spans="1:14" x14ac:dyDescent="0.25">
      <c r="A101" s="34"/>
      <c r="B101" s="34" t="s">
        <v>353</v>
      </c>
      <c r="C101" s="13"/>
      <c r="D101" s="14" t="s">
        <v>87</v>
      </c>
      <c r="E101" s="19"/>
      <c r="F101" s="19">
        <f t="shared" si="5"/>
        <v>69</v>
      </c>
      <c r="G101" s="19">
        <v>115</v>
      </c>
      <c r="H101" s="19"/>
      <c r="I101" s="19"/>
      <c r="J101" s="5" t="s">
        <v>145</v>
      </c>
      <c r="K101" s="14">
        <v>87635</v>
      </c>
      <c r="M101" s="19" t="str">
        <f t="shared" si="4"/>
        <v/>
      </c>
      <c r="N101" s="19"/>
    </row>
    <row r="102" spans="1:14" ht="30" x14ac:dyDescent="0.25">
      <c r="A102" s="34"/>
      <c r="B102" s="34" t="s">
        <v>347</v>
      </c>
      <c r="C102" s="13"/>
      <c r="D102" s="14" t="s">
        <v>87</v>
      </c>
      <c r="E102" s="19"/>
      <c r="F102" s="19">
        <f t="shared" si="5"/>
        <v>69</v>
      </c>
      <c r="G102" s="19">
        <v>115</v>
      </c>
      <c r="H102" s="19"/>
      <c r="I102" s="19"/>
      <c r="J102" s="5" t="s">
        <v>145</v>
      </c>
      <c r="K102" s="14">
        <v>87635</v>
      </c>
      <c r="M102" s="19" t="str">
        <f t="shared" si="4"/>
        <v/>
      </c>
      <c r="N102" s="19"/>
    </row>
    <row r="103" spans="1:14" ht="30" x14ac:dyDescent="0.25">
      <c r="A103" s="34"/>
      <c r="B103" s="34" t="s">
        <v>364</v>
      </c>
      <c r="C103" s="13"/>
      <c r="D103" s="14" t="s">
        <v>324</v>
      </c>
      <c r="E103" s="19"/>
      <c r="F103" s="19">
        <f t="shared" si="5"/>
        <v>97.2</v>
      </c>
      <c r="G103" s="19">
        <v>162</v>
      </c>
      <c r="H103" s="19"/>
      <c r="I103" s="19"/>
      <c r="J103" s="5" t="s">
        <v>145</v>
      </c>
      <c r="K103" s="14">
        <v>86615</v>
      </c>
      <c r="M103" s="19"/>
      <c r="N103" s="19"/>
    </row>
    <row r="104" spans="1:14" x14ac:dyDescent="0.25">
      <c r="A104" s="34"/>
      <c r="B104" s="34" t="s">
        <v>284</v>
      </c>
      <c r="C104" s="13"/>
      <c r="D104" s="14" t="s">
        <v>87</v>
      </c>
      <c r="E104" s="19"/>
      <c r="F104" s="19">
        <f t="shared" si="5"/>
        <v>81.899999999999991</v>
      </c>
      <c r="G104" s="19">
        <v>136.5</v>
      </c>
      <c r="H104" s="19"/>
      <c r="I104" s="19"/>
      <c r="J104" s="5" t="s">
        <v>145</v>
      </c>
      <c r="K104" s="14">
        <v>87798</v>
      </c>
      <c r="M104" s="19" t="str">
        <f t="shared" ref="M104:M109" si="6">IF(N104&lt;&gt;0,+N104*0.6,"")</f>
        <v/>
      </c>
      <c r="N104" s="19"/>
    </row>
    <row r="105" spans="1:14" ht="30" x14ac:dyDescent="0.25">
      <c r="A105" s="34" t="s">
        <v>21</v>
      </c>
      <c r="B105" s="34" t="s">
        <v>21</v>
      </c>
      <c r="C105" s="13" t="s">
        <v>101</v>
      </c>
      <c r="D105" s="14" t="s">
        <v>87</v>
      </c>
      <c r="E105" s="19"/>
      <c r="F105" s="19">
        <f t="shared" si="5"/>
        <v>10.799999999999999</v>
      </c>
      <c r="G105" s="19">
        <v>18</v>
      </c>
      <c r="H105" s="19"/>
      <c r="I105" s="19"/>
      <c r="J105" s="5" t="s">
        <v>145</v>
      </c>
      <c r="K105" s="14" t="s">
        <v>22</v>
      </c>
      <c r="M105" s="19" t="str">
        <f t="shared" si="6"/>
        <v/>
      </c>
      <c r="N105" s="19"/>
    </row>
    <row r="106" spans="1:14" x14ac:dyDescent="0.25">
      <c r="A106" s="34" t="s">
        <v>23</v>
      </c>
      <c r="B106" s="34" t="s">
        <v>23</v>
      </c>
      <c r="C106" s="13" t="s">
        <v>102</v>
      </c>
      <c r="D106" s="14" t="s">
        <v>87</v>
      </c>
      <c r="E106" s="19"/>
      <c r="F106" s="19">
        <f t="shared" si="5"/>
        <v>9</v>
      </c>
      <c r="G106" s="19">
        <v>15</v>
      </c>
      <c r="H106" s="19"/>
      <c r="I106" s="19"/>
      <c r="J106" s="5" t="s">
        <v>145</v>
      </c>
      <c r="K106" s="14" t="s">
        <v>24</v>
      </c>
      <c r="M106" s="19" t="str">
        <f t="shared" si="6"/>
        <v/>
      </c>
      <c r="N106" s="19"/>
    </row>
    <row r="107" spans="1:14" x14ac:dyDescent="0.25">
      <c r="A107" s="34" t="s">
        <v>25</v>
      </c>
      <c r="B107" s="34" t="s">
        <v>25</v>
      </c>
      <c r="C107" s="13" t="s">
        <v>103</v>
      </c>
      <c r="D107" s="14" t="s">
        <v>87</v>
      </c>
      <c r="E107" s="19"/>
      <c r="F107" s="19">
        <f t="shared" si="5"/>
        <v>62.4</v>
      </c>
      <c r="G107" s="19">
        <v>104</v>
      </c>
      <c r="H107" s="19"/>
      <c r="I107" s="19"/>
      <c r="J107" s="5" t="s">
        <v>145</v>
      </c>
      <c r="K107" s="14" t="s">
        <v>0</v>
      </c>
      <c r="M107" s="19" t="str">
        <f t="shared" si="6"/>
        <v/>
      </c>
      <c r="N107" s="19"/>
    </row>
    <row r="108" spans="1:14" x14ac:dyDescent="0.25">
      <c r="A108" s="34"/>
      <c r="B108" s="34" t="s">
        <v>290</v>
      </c>
      <c r="C108" s="13"/>
      <c r="D108" s="14" t="s">
        <v>87</v>
      </c>
      <c r="E108" s="19"/>
      <c r="F108" s="19">
        <f t="shared" si="5"/>
        <v>137.4</v>
      </c>
      <c r="G108" s="19">
        <v>229</v>
      </c>
      <c r="H108" s="19"/>
      <c r="I108" s="19"/>
      <c r="J108" s="5" t="s">
        <v>145</v>
      </c>
      <c r="K108" s="14" t="s">
        <v>294</v>
      </c>
      <c r="M108" s="19" t="str">
        <f t="shared" si="6"/>
        <v/>
      </c>
      <c r="N108" s="19"/>
    </row>
    <row r="109" spans="1:14" ht="15.75" thickBot="1" x14ac:dyDescent="0.3">
      <c r="A109" s="10"/>
      <c r="B109" s="10" t="s">
        <v>360</v>
      </c>
      <c r="C109" s="11"/>
      <c r="D109" s="12" t="s">
        <v>87</v>
      </c>
      <c r="E109" s="17"/>
      <c r="F109" s="17">
        <f t="shared" si="5"/>
        <v>69</v>
      </c>
      <c r="G109" s="17">
        <v>115</v>
      </c>
      <c r="H109" s="17"/>
      <c r="I109" s="17"/>
      <c r="J109" s="11" t="s">
        <v>145</v>
      </c>
      <c r="K109" s="12"/>
      <c r="M109" s="17" t="str">
        <f t="shared" si="6"/>
        <v/>
      </c>
      <c r="N109" s="17"/>
    </row>
    <row r="110" spans="1:14" x14ac:dyDescent="0.25">
      <c r="A110" s="2"/>
      <c r="B110" s="2"/>
      <c r="D110" s="4"/>
      <c r="E110" s="18"/>
      <c r="F110" s="18"/>
      <c r="G110" s="18"/>
      <c r="H110" s="18"/>
      <c r="I110" s="18"/>
      <c r="K110" s="4"/>
      <c r="M110" s="18"/>
      <c r="N110" s="18"/>
    </row>
    <row r="111" spans="1:14" x14ac:dyDescent="0.25">
      <c r="A111" s="30" t="s">
        <v>27</v>
      </c>
      <c r="B111" s="20"/>
      <c r="C111" s="21"/>
      <c r="D111" s="22"/>
      <c r="E111" s="23"/>
      <c r="F111" s="23"/>
      <c r="G111" s="23"/>
      <c r="H111" s="23"/>
      <c r="I111" s="23"/>
      <c r="J111" s="21"/>
      <c r="K111" s="33" t="s">
        <v>2</v>
      </c>
      <c r="M111" s="23"/>
      <c r="N111" s="23"/>
    </row>
    <row r="112" spans="1:14" x14ac:dyDescent="0.25">
      <c r="A112" s="35" t="s">
        <v>28</v>
      </c>
      <c r="B112" s="35" t="s">
        <v>148</v>
      </c>
      <c r="C112" s="35" t="s">
        <v>128</v>
      </c>
      <c r="D112" s="6" t="s">
        <v>87</v>
      </c>
      <c r="E112" s="15"/>
      <c r="F112" s="15">
        <f t="shared" ref="F112:F164" si="7">IF(G112&lt;&gt;0,+G112*0.6,"")</f>
        <v>480</v>
      </c>
      <c r="G112" s="15">
        <v>800</v>
      </c>
      <c r="H112" s="15"/>
      <c r="I112" s="15"/>
      <c r="J112" s="5" t="s">
        <v>145</v>
      </c>
      <c r="K112" s="6">
        <v>70450</v>
      </c>
      <c r="M112" s="15">
        <f t="shared" ref="M112:M164" si="8">IF(N112&lt;&gt;0,+N112*0.6,"")</f>
        <v>76.2</v>
      </c>
      <c r="N112" s="15">
        <v>127</v>
      </c>
    </row>
    <row r="113" spans="1:14" x14ac:dyDescent="0.25">
      <c r="A113" s="7" t="s">
        <v>29</v>
      </c>
      <c r="B113" s="7" t="s">
        <v>149</v>
      </c>
      <c r="C113" s="7" t="s">
        <v>173</v>
      </c>
      <c r="D113" s="9" t="s">
        <v>87</v>
      </c>
      <c r="E113" s="16"/>
      <c r="F113" s="16">
        <f t="shared" si="7"/>
        <v>1281</v>
      </c>
      <c r="G113" s="16">
        <v>2135</v>
      </c>
      <c r="H113" s="16"/>
      <c r="I113" s="16"/>
      <c r="J113" s="8" t="s">
        <v>145</v>
      </c>
      <c r="K113" s="9">
        <v>70553</v>
      </c>
      <c r="M113" s="16">
        <f t="shared" si="8"/>
        <v>205.79999999999998</v>
      </c>
      <c r="N113" s="16">
        <v>343</v>
      </c>
    </row>
    <row r="114" spans="1:14" ht="30" x14ac:dyDescent="0.25">
      <c r="A114" s="7" t="s">
        <v>30</v>
      </c>
      <c r="B114" s="7" t="s">
        <v>150</v>
      </c>
      <c r="C114" s="8" t="s">
        <v>151</v>
      </c>
      <c r="D114" s="9" t="s">
        <v>87</v>
      </c>
      <c r="E114" s="16"/>
      <c r="F114" s="16">
        <f t="shared" si="7"/>
        <v>218.4</v>
      </c>
      <c r="G114" s="16">
        <v>364</v>
      </c>
      <c r="H114" s="16"/>
      <c r="I114" s="16"/>
      <c r="J114" s="8" t="s">
        <v>145</v>
      </c>
      <c r="K114" s="9">
        <v>72110</v>
      </c>
      <c r="M114" s="16">
        <f t="shared" si="8"/>
        <v>29.4</v>
      </c>
      <c r="N114" s="16">
        <v>49</v>
      </c>
    </row>
    <row r="115" spans="1:14" x14ac:dyDescent="0.25">
      <c r="A115" s="7" t="s">
        <v>31</v>
      </c>
      <c r="B115" s="7" t="s">
        <v>152</v>
      </c>
      <c r="C115" s="8" t="s">
        <v>129</v>
      </c>
      <c r="D115" s="9" t="s">
        <v>87</v>
      </c>
      <c r="E115" s="16"/>
      <c r="F115" s="16">
        <f t="shared" si="7"/>
        <v>930</v>
      </c>
      <c r="G115" s="16">
        <v>1550</v>
      </c>
      <c r="H115" s="16"/>
      <c r="I115" s="16"/>
      <c r="J115" s="8" t="s">
        <v>145</v>
      </c>
      <c r="K115" s="9">
        <v>72148</v>
      </c>
      <c r="M115" s="16">
        <f t="shared" si="8"/>
        <v>133.19999999999999</v>
      </c>
      <c r="N115" s="16">
        <v>222</v>
      </c>
    </row>
    <row r="116" spans="1:14" x14ac:dyDescent="0.25">
      <c r="A116" s="7" t="s">
        <v>32</v>
      </c>
      <c r="B116" s="7" t="s">
        <v>153</v>
      </c>
      <c r="C116" s="7" t="s">
        <v>110</v>
      </c>
      <c r="D116" s="9" t="s">
        <v>87</v>
      </c>
      <c r="E116" s="16"/>
      <c r="F116" s="16">
        <f t="shared" si="7"/>
        <v>720</v>
      </c>
      <c r="G116" s="16">
        <v>1200</v>
      </c>
      <c r="H116" s="16"/>
      <c r="I116" s="16"/>
      <c r="J116" s="8" t="s">
        <v>145</v>
      </c>
      <c r="K116" s="9">
        <v>72193</v>
      </c>
      <c r="M116" s="16">
        <f t="shared" si="8"/>
        <v>104.39999999999999</v>
      </c>
      <c r="N116" s="16">
        <v>174</v>
      </c>
    </row>
    <row r="117" spans="1:14" x14ac:dyDescent="0.25">
      <c r="A117" s="7" t="s">
        <v>33</v>
      </c>
      <c r="B117" s="7" t="s">
        <v>111</v>
      </c>
      <c r="C117" s="8" t="s">
        <v>154</v>
      </c>
      <c r="D117" s="9" t="s">
        <v>87</v>
      </c>
      <c r="E117" s="16"/>
      <c r="F117" s="16">
        <f t="shared" si="7"/>
        <v>990</v>
      </c>
      <c r="G117" s="16">
        <v>1650</v>
      </c>
      <c r="H117" s="16"/>
      <c r="I117" s="16"/>
      <c r="J117" s="8" t="s">
        <v>145</v>
      </c>
      <c r="K117" s="9">
        <v>73721</v>
      </c>
      <c r="M117" s="16">
        <f t="shared" si="8"/>
        <v>121.8</v>
      </c>
      <c r="N117" s="16">
        <v>203</v>
      </c>
    </row>
    <row r="118" spans="1:14" x14ac:dyDescent="0.25">
      <c r="A118" s="7" t="s">
        <v>34</v>
      </c>
      <c r="B118" s="7" t="s">
        <v>155</v>
      </c>
      <c r="C118" s="7" t="s">
        <v>130</v>
      </c>
      <c r="D118" s="9" t="s">
        <v>87</v>
      </c>
      <c r="E118" s="16"/>
      <c r="F118" s="16">
        <f t="shared" si="7"/>
        <v>1170</v>
      </c>
      <c r="G118" s="16">
        <v>1950</v>
      </c>
      <c r="H118" s="16"/>
      <c r="I118" s="16"/>
      <c r="J118" s="8" t="s">
        <v>145</v>
      </c>
      <c r="K118" s="9">
        <v>74177</v>
      </c>
      <c r="M118" s="16">
        <f t="shared" si="8"/>
        <v>165</v>
      </c>
      <c r="N118" s="16">
        <v>275</v>
      </c>
    </row>
    <row r="119" spans="1:14" x14ac:dyDescent="0.25">
      <c r="A119" s="7" t="s">
        <v>35</v>
      </c>
      <c r="B119" s="7" t="s">
        <v>156</v>
      </c>
      <c r="C119" s="8" t="s">
        <v>119</v>
      </c>
      <c r="D119" s="9" t="s">
        <v>87</v>
      </c>
      <c r="E119" s="16"/>
      <c r="F119" s="16">
        <f t="shared" si="7"/>
        <v>231.6</v>
      </c>
      <c r="G119" s="16">
        <v>386</v>
      </c>
      <c r="H119" s="16"/>
      <c r="I119" s="16"/>
      <c r="J119" s="8" t="s">
        <v>145</v>
      </c>
      <c r="K119" s="9">
        <v>76700</v>
      </c>
      <c r="M119" s="16">
        <f t="shared" si="8"/>
        <v>72.599999999999994</v>
      </c>
      <c r="N119" s="16">
        <v>121</v>
      </c>
    </row>
    <row r="120" spans="1:14" ht="30" x14ac:dyDescent="0.25">
      <c r="A120" s="7" t="s">
        <v>36</v>
      </c>
      <c r="B120" s="7" t="s">
        <v>131</v>
      </c>
      <c r="C120" s="8" t="s">
        <v>141</v>
      </c>
      <c r="D120" s="9" t="s">
        <v>87</v>
      </c>
      <c r="E120" s="16"/>
      <c r="F120" s="16">
        <f t="shared" si="7"/>
        <v>270</v>
      </c>
      <c r="G120" s="16">
        <v>450</v>
      </c>
      <c r="H120" s="16"/>
      <c r="I120" s="16"/>
      <c r="J120" s="8" t="s">
        <v>145</v>
      </c>
      <c r="K120" s="9">
        <v>76805</v>
      </c>
      <c r="M120" s="16">
        <f t="shared" si="8"/>
        <v>92.399999999999991</v>
      </c>
      <c r="N120" s="16">
        <v>154</v>
      </c>
    </row>
    <row r="121" spans="1:14" x14ac:dyDescent="0.25">
      <c r="A121" s="7" t="s">
        <v>37</v>
      </c>
      <c r="B121" s="7" t="s">
        <v>157</v>
      </c>
      <c r="C121" s="8" t="s">
        <v>157</v>
      </c>
      <c r="D121" s="9" t="s">
        <v>87</v>
      </c>
      <c r="E121" s="16"/>
      <c r="F121" s="16">
        <f t="shared" si="7"/>
        <v>231.6</v>
      </c>
      <c r="G121" s="16">
        <v>386</v>
      </c>
      <c r="H121" s="16"/>
      <c r="I121" s="16"/>
      <c r="J121" s="8" t="s">
        <v>145</v>
      </c>
      <c r="K121" s="9">
        <v>76830</v>
      </c>
      <c r="M121" s="16">
        <f t="shared" si="8"/>
        <v>63.599999999999994</v>
      </c>
      <c r="N121" s="16">
        <v>106</v>
      </c>
    </row>
    <row r="122" spans="1:14" ht="30" x14ac:dyDescent="0.25">
      <c r="A122" s="7" t="s">
        <v>38</v>
      </c>
      <c r="B122" s="7" t="s">
        <v>158</v>
      </c>
      <c r="C122" s="8" t="s">
        <v>132</v>
      </c>
      <c r="D122" s="9" t="s">
        <v>87</v>
      </c>
      <c r="E122" s="16"/>
      <c r="F122" s="16">
        <f t="shared" si="7"/>
        <v>282.59999999999997</v>
      </c>
      <c r="G122" s="16">
        <v>471</v>
      </c>
      <c r="H122" s="16"/>
      <c r="I122" s="16"/>
      <c r="J122" s="8" t="s">
        <v>145</v>
      </c>
      <c r="K122" s="9">
        <v>77065</v>
      </c>
      <c r="M122" s="16">
        <f t="shared" si="8"/>
        <v>63</v>
      </c>
      <c r="N122" s="16">
        <v>105</v>
      </c>
    </row>
    <row r="123" spans="1:14" s="5" customFormat="1" ht="30" x14ac:dyDescent="0.25">
      <c r="A123" s="7" t="s">
        <v>39</v>
      </c>
      <c r="B123" s="7" t="s">
        <v>159</v>
      </c>
      <c r="C123" s="8" t="s">
        <v>133</v>
      </c>
      <c r="D123" s="9" t="s">
        <v>87</v>
      </c>
      <c r="E123" s="16"/>
      <c r="F123" s="16">
        <f t="shared" si="7"/>
        <v>358.2</v>
      </c>
      <c r="G123" s="16">
        <v>597</v>
      </c>
      <c r="H123" s="16"/>
      <c r="I123" s="16"/>
      <c r="J123" s="8" t="s">
        <v>145</v>
      </c>
      <c r="K123" s="9">
        <v>77066</v>
      </c>
      <c r="L123" s="3"/>
      <c r="M123" s="16">
        <f t="shared" si="8"/>
        <v>78.599999999999994</v>
      </c>
      <c r="N123" s="16">
        <v>131</v>
      </c>
    </row>
    <row r="124" spans="1:14" s="5" customFormat="1" ht="30" x14ac:dyDescent="0.25">
      <c r="A124" s="7" t="s">
        <v>40</v>
      </c>
      <c r="B124" s="7" t="s">
        <v>160</v>
      </c>
      <c r="C124" s="8" t="s">
        <v>142</v>
      </c>
      <c r="D124" s="9" t="s">
        <v>87</v>
      </c>
      <c r="E124" s="16"/>
      <c r="F124" s="16">
        <f t="shared" si="7"/>
        <v>324</v>
      </c>
      <c r="G124" s="16">
        <v>540</v>
      </c>
      <c r="H124" s="16"/>
      <c r="I124" s="16"/>
      <c r="J124" s="8" t="s">
        <v>145</v>
      </c>
      <c r="K124" s="9">
        <v>77067</v>
      </c>
      <c r="M124" s="16">
        <f t="shared" si="8"/>
        <v>88.8</v>
      </c>
      <c r="N124" s="16">
        <v>148</v>
      </c>
    </row>
    <row r="125" spans="1:14" s="5" customFormat="1" x14ac:dyDescent="0.25">
      <c r="A125" s="7"/>
      <c r="B125" s="7" t="s">
        <v>200</v>
      </c>
      <c r="C125" s="8" t="s">
        <v>207</v>
      </c>
      <c r="D125" s="9" t="s">
        <v>87</v>
      </c>
      <c r="E125" s="16"/>
      <c r="F125" s="16">
        <f t="shared" si="7"/>
        <v>138</v>
      </c>
      <c r="G125" s="16">
        <v>230</v>
      </c>
      <c r="H125" s="16"/>
      <c r="I125" s="16"/>
      <c r="J125" s="8" t="s">
        <v>145</v>
      </c>
      <c r="K125" s="9">
        <v>70220</v>
      </c>
      <c r="M125" s="16">
        <f t="shared" si="8"/>
        <v>22.8</v>
      </c>
      <c r="N125" s="16">
        <v>38</v>
      </c>
    </row>
    <row r="126" spans="1:14" s="5" customFormat="1" x14ac:dyDescent="0.25">
      <c r="A126" s="7"/>
      <c r="B126" s="7" t="s">
        <v>174</v>
      </c>
      <c r="C126" s="8" t="s">
        <v>239</v>
      </c>
      <c r="D126" s="9" t="s">
        <v>87</v>
      </c>
      <c r="E126" s="16"/>
      <c r="F126" s="16">
        <f t="shared" si="7"/>
        <v>480</v>
      </c>
      <c r="G126" s="16">
        <v>800</v>
      </c>
      <c r="H126" s="16"/>
      <c r="I126" s="16"/>
      <c r="J126" s="8" t="s">
        <v>145</v>
      </c>
      <c r="K126" s="9">
        <v>70486</v>
      </c>
      <c r="M126" s="16">
        <f t="shared" si="8"/>
        <v>76.2</v>
      </c>
      <c r="N126" s="16">
        <v>127</v>
      </c>
    </row>
    <row r="127" spans="1:14" s="5" customFormat="1" x14ac:dyDescent="0.25">
      <c r="A127" s="7"/>
      <c r="B127" s="7" t="s">
        <v>161</v>
      </c>
      <c r="C127" s="8" t="s">
        <v>206</v>
      </c>
      <c r="D127" s="9" t="s">
        <v>87</v>
      </c>
      <c r="E127" s="16"/>
      <c r="F127" s="16">
        <f t="shared" si="7"/>
        <v>138</v>
      </c>
      <c r="G127" s="16">
        <v>230</v>
      </c>
      <c r="H127" s="16"/>
      <c r="I127" s="16"/>
      <c r="J127" s="8" t="s">
        <v>145</v>
      </c>
      <c r="K127" s="9">
        <v>71045</v>
      </c>
      <c r="M127" s="16">
        <f t="shared" si="8"/>
        <v>16.8</v>
      </c>
      <c r="N127" s="16">
        <v>28</v>
      </c>
    </row>
    <row r="128" spans="1:14" s="5" customFormat="1" x14ac:dyDescent="0.25">
      <c r="A128" s="7"/>
      <c r="B128" s="7" t="s">
        <v>162</v>
      </c>
      <c r="C128" s="8" t="s">
        <v>208</v>
      </c>
      <c r="D128" s="9" t="s">
        <v>87</v>
      </c>
      <c r="E128" s="16"/>
      <c r="F128" s="16">
        <f t="shared" si="7"/>
        <v>138</v>
      </c>
      <c r="G128" s="16">
        <v>230</v>
      </c>
      <c r="H128" s="16"/>
      <c r="I128" s="16"/>
      <c r="J128" s="8" t="s">
        <v>145</v>
      </c>
      <c r="K128" s="9">
        <v>71046</v>
      </c>
      <c r="M128" s="16">
        <f t="shared" si="8"/>
        <v>19.8</v>
      </c>
      <c r="N128" s="16">
        <v>33</v>
      </c>
    </row>
    <row r="129" spans="1:14" s="5" customFormat="1" x14ac:dyDescent="0.25">
      <c r="A129" s="7"/>
      <c r="B129" s="7" t="s">
        <v>201</v>
      </c>
      <c r="C129" s="8" t="s">
        <v>209</v>
      </c>
      <c r="D129" s="9" t="s">
        <v>87</v>
      </c>
      <c r="E129" s="16"/>
      <c r="F129" s="16">
        <f t="shared" si="7"/>
        <v>480</v>
      </c>
      <c r="G129" s="16">
        <v>800</v>
      </c>
      <c r="H129" s="16"/>
      <c r="I129" s="16"/>
      <c r="J129" s="8" t="s">
        <v>145</v>
      </c>
      <c r="K129" s="9">
        <v>71250</v>
      </c>
      <c r="M129" s="16">
        <f t="shared" si="8"/>
        <v>91.8</v>
      </c>
      <c r="N129" s="16">
        <v>153</v>
      </c>
    </row>
    <row r="130" spans="1:14" s="5" customFormat="1" x14ac:dyDescent="0.25">
      <c r="A130" s="7"/>
      <c r="B130" s="7" t="s">
        <v>202</v>
      </c>
      <c r="C130" s="8" t="s">
        <v>210</v>
      </c>
      <c r="D130" s="9" t="s">
        <v>87</v>
      </c>
      <c r="E130" s="16"/>
      <c r="F130" s="16">
        <f t="shared" si="7"/>
        <v>720</v>
      </c>
      <c r="G130" s="16">
        <v>1200</v>
      </c>
      <c r="H130" s="16"/>
      <c r="I130" s="16"/>
      <c r="J130" s="8" t="s">
        <v>145</v>
      </c>
      <c r="K130" s="9">
        <v>71260</v>
      </c>
      <c r="M130" s="16">
        <f t="shared" si="8"/>
        <v>111.6</v>
      </c>
      <c r="N130" s="16">
        <v>186</v>
      </c>
    </row>
    <row r="131" spans="1:14" s="5" customFormat="1" x14ac:dyDescent="0.25">
      <c r="A131" s="7"/>
      <c r="B131" s="7" t="s">
        <v>203</v>
      </c>
      <c r="C131" s="8" t="s">
        <v>391</v>
      </c>
      <c r="D131" s="9" t="s">
        <v>87</v>
      </c>
      <c r="E131" s="16"/>
      <c r="F131" s="16">
        <f t="shared" si="7"/>
        <v>813</v>
      </c>
      <c r="G131" s="16">
        <v>1355</v>
      </c>
      <c r="H131" s="16"/>
      <c r="I131" s="16"/>
      <c r="J131" s="8" t="s">
        <v>145</v>
      </c>
      <c r="K131" s="9">
        <v>71275</v>
      </c>
      <c r="M131" s="16">
        <f t="shared" si="8"/>
        <v>163.79999999999998</v>
      </c>
      <c r="N131" s="16">
        <v>273</v>
      </c>
    </row>
    <row r="132" spans="1:14" s="5" customFormat="1" x14ac:dyDescent="0.25">
      <c r="A132" s="7"/>
      <c r="B132" s="7" t="s">
        <v>175</v>
      </c>
      <c r="C132" s="8" t="s">
        <v>211</v>
      </c>
      <c r="D132" s="9" t="s">
        <v>87</v>
      </c>
      <c r="E132" s="16"/>
      <c r="F132" s="16">
        <f t="shared" si="7"/>
        <v>138</v>
      </c>
      <c r="G132" s="16">
        <v>230</v>
      </c>
      <c r="H132" s="16"/>
      <c r="I132" s="16"/>
      <c r="J132" s="8" t="s">
        <v>145</v>
      </c>
      <c r="K132" s="9">
        <v>72040</v>
      </c>
      <c r="M132" s="16">
        <f t="shared" si="8"/>
        <v>21</v>
      </c>
      <c r="N132" s="16">
        <v>35</v>
      </c>
    </row>
    <row r="133" spans="1:14" s="5" customFormat="1" x14ac:dyDescent="0.25">
      <c r="A133" s="7"/>
      <c r="B133" s="7" t="s">
        <v>176</v>
      </c>
      <c r="C133" s="8" t="s">
        <v>211</v>
      </c>
      <c r="D133" s="9" t="s">
        <v>87</v>
      </c>
      <c r="E133" s="16"/>
      <c r="F133" s="16">
        <f t="shared" si="7"/>
        <v>241.79999999999998</v>
      </c>
      <c r="G133" s="16">
        <v>403</v>
      </c>
      <c r="H133" s="16"/>
      <c r="I133" s="16"/>
      <c r="J133" s="8" t="s">
        <v>145</v>
      </c>
      <c r="K133" s="9">
        <v>72052</v>
      </c>
      <c r="M133" s="16">
        <f t="shared" si="8"/>
        <v>33</v>
      </c>
      <c r="N133" s="16">
        <v>55</v>
      </c>
    </row>
    <row r="134" spans="1:14" s="5" customFormat="1" x14ac:dyDescent="0.25">
      <c r="A134" s="7"/>
      <c r="B134" s="7" t="s">
        <v>177</v>
      </c>
      <c r="C134" s="8" t="s">
        <v>211</v>
      </c>
      <c r="D134" s="9" t="s">
        <v>87</v>
      </c>
      <c r="E134" s="16"/>
      <c r="F134" s="16">
        <f t="shared" si="7"/>
        <v>105</v>
      </c>
      <c r="G134" s="16">
        <v>175</v>
      </c>
      <c r="H134" s="16"/>
      <c r="I134" s="16"/>
      <c r="J134" s="8" t="s">
        <v>145</v>
      </c>
      <c r="K134" s="9">
        <v>72070</v>
      </c>
      <c r="M134" s="16">
        <f t="shared" si="8"/>
        <v>21</v>
      </c>
      <c r="N134" s="16">
        <v>35</v>
      </c>
    </row>
    <row r="135" spans="1:14" s="5" customFormat="1" x14ac:dyDescent="0.25">
      <c r="A135" s="7"/>
      <c r="B135" s="7" t="s">
        <v>178</v>
      </c>
      <c r="C135" s="8" t="s">
        <v>211</v>
      </c>
      <c r="D135" s="9" t="s">
        <v>87</v>
      </c>
      <c r="E135" s="16"/>
      <c r="F135" s="16">
        <f t="shared" si="7"/>
        <v>138</v>
      </c>
      <c r="G135" s="16">
        <v>230</v>
      </c>
      <c r="H135" s="16"/>
      <c r="I135" s="16"/>
      <c r="J135" s="8" t="s">
        <v>145</v>
      </c>
      <c r="K135" s="9">
        <v>72100</v>
      </c>
      <c r="M135" s="16">
        <f t="shared" si="8"/>
        <v>21</v>
      </c>
      <c r="N135" s="16">
        <v>35</v>
      </c>
    </row>
    <row r="136" spans="1:14" s="5" customFormat="1" x14ac:dyDescent="0.25">
      <c r="A136" s="7"/>
      <c r="B136" s="7" t="s">
        <v>179</v>
      </c>
      <c r="C136" s="8" t="s">
        <v>212</v>
      </c>
      <c r="D136" s="9" t="s">
        <v>87</v>
      </c>
      <c r="E136" s="16"/>
      <c r="F136" s="16">
        <f t="shared" si="7"/>
        <v>555</v>
      </c>
      <c r="G136" s="16">
        <v>925</v>
      </c>
      <c r="H136" s="16"/>
      <c r="I136" s="16"/>
      <c r="J136" s="8" t="s">
        <v>145</v>
      </c>
      <c r="K136" s="9">
        <v>72125</v>
      </c>
      <c r="M136" s="16">
        <f t="shared" si="8"/>
        <v>96</v>
      </c>
      <c r="N136" s="16">
        <v>160</v>
      </c>
    </row>
    <row r="137" spans="1:14" s="5" customFormat="1" x14ac:dyDescent="0.25">
      <c r="A137" s="7"/>
      <c r="B137" s="7" t="s">
        <v>180</v>
      </c>
      <c r="C137" s="8" t="s">
        <v>213</v>
      </c>
      <c r="D137" s="9" t="s">
        <v>87</v>
      </c>
      <c r="E137" s="16"/>
      <c r="F137" s="16">
        <f t="shared" si="7"/>
        <v>138</v>
      </c>
      <c r="G137" s="16">
        <v>230</v>
      </c>
      <c r="H137" s="16"/>
      <c r="I137" s="16"/>
      <c r="J137" s="8" t="s">
        <v>145</v>
      </c>
      <c r="K137" s="9">
        <v>73030</v>
      </c>
      <c r="M137" s="16">
        <f t="shared" si="8"/>
        <v>18</v>
      </c>
      <c r="N137" s="16">
        <v>30</v>
      </c>
    </row>
    <row r="138" spans="1:14" s="5" customFormat="1" x14ac:dyDescent="0.25">
      <c r="A138" s="7"/>
      <c r="B138" s="7" t="s">
        <v>181</v>
      </c>
      <c r="C138" s="8" t="s">
        <v>214</v>
      </c>
      <c r="D138" s="9" t="s">
        <v>87</v>
      </c>
      <c r="E138" s="16"/>
      <c r="F138" s="16">
        <f t="shared" si="7"/>
        <v>138</v>
      </c>
      <c r="G138" s="16">
        <v>230</v>
      </c>
      <c r="H138" s="16"/>
      <c r="I138" s="16"/>
      <c r="J138" s="8" t="s">
        <v>145</v>
      </c>
      <c r="K138" s="9">
        <v>73080</v>
      </c>
      <c r="M138" s="16">
        <f t="shared" si="8"/>
        <v>16.8</v>
      </c>
      <c r="N138" s="16">
        <v>28</v>
      </c>
    </row>
    <row r="139" spans="1:14" s="5" customFormat="1" x14ac:dyDescent="0.25">
      <c r="A139" s="7"/>
      <c r="B139" s="7" t="s">
        <v>204</v>
      </c>
      <c r="C139" s="8" t="s">
        <v>217</v>
      </c>
      <c r="D139" s="9" t="s">
        <v>87</v>
      </c>
      <c r="E139" s="16"/>
      <c r="F139" s="16">
        <f t="shared" si="7"/>
        <v>138</v>
      </c>
      <c r="G139" s="16">
        <v>230</v>
      </c>
      <c r="H139" s="16"/>
      <c r="I139" s="16"/>
      <c r="J139" s="8" t="s">
        <v>145</v>
      </c>
      <c r="K139" s="9">
        <v>73090</v>
      </c>
      <c r="M139" s="16">
        <f t="shared" si="8"/>
        <v>15.6</v>
      </c>
      <c r="N139" s="16">
        <v>26</v>
      </c>
    </row>
    <row r="140" spans="1:14" s="5" customFormat="1" x14ac:dyDescent="0.25">
      <c r="A140" s="7"/>
      <c r="B140" s="7" t="s">
        <v>182</v>
      </c>
      <c r="C140" s="8" t="s">
        <v>218</v>
      </c>
      <c r="D140" s="9" t="s">
        <v>87</v>
      </c>
      <c r="E140" s="16"/>
      <c r="F140" s="16">
        <f t="shared" si="7"/>
        <v>138</v>
      </c>
      <c r="G140" s="16">
        <v>230</v>
      </c>
      <c r="H140" s="16"/>
      <c r="I140" s="16"/>
      <c r="J140" s="8" t="s">
        <v>145</v>
      </c>
      <c r="K140" s="9">
        <v>73110</v>
      </c>
      <c r="M140" s="16">
        <f t="shared" si="8"/>
        <v>16.8</v>
      </c>
      <c r="N140" s="16">
        <v>28</v>
      </c>
    </row>
    <row r="141" spans="1:14" s="5" customFormat="1" x14ac:dyDescent="0.25">
      <c r="A141" s="7"/>
      <c r="B141" s="7" t="s">
        <v>183</v>
      </c>
      <c r="C141" s="8" t="s">
        <v>215</v>
      </c>
      <c r="D141" s="9" t="s">
        <v>87</v>
      </c>
      <c r="E141" s="16"/>
      <c r="F141" s="16">
        <f t="shared" si="7"/>
        <v>138</v>
      </c>
      <c r="G141" s="16">
        <v>230</v>
      </c>
      <c r="H141" s="16"/>
      <c r="I141" s="16"/>
      <c r="J141" s="8" t="s">
        <v>145</v>
      </c>
      <c r="K141" s="9">
        <v>73130</v>
      </c>
      <c r="M141" s="16">
        <f t="shared" si="8"/>
        <v>16.2</v>
      </c>
      <c r="N141" s="16">
        <v>27</v>
      </c>
    </row>
    <row r="142" spans="1:14" s="5" customFormat="1" x14ac:dyDescent="0.25">
      <c r="A142" s="7"/>
      <c r="B142" s="7" t="s">
        <v>184</v>
      </c>
      <c r="C142" s="8" t="s">
        <v>216</v>
      </c>
      <c r="D142" s="9" t="s">
        <v>87</v>
      </c>
      <c r="E142" s="16"/>
      <c r="F142" s="16">
        <f t="shared" si="7"/>
        <v>138</v>
      </c>
      <c r="G142" s="16">
        <v>230</v>
      </c>
      <c r="H142" s="16"/>
      <c r="I142" s="16"/>
      <c r="J142" s="8" t="s">
        <v>145</v>
      </c>
      <c r="K142" s="9">
        <v>73140</v>
      </c>
      <c r="M142" s="16">
        <f t="shared" si="8"/>
        <v>12.6</v>
      </c>
      <c r="N142" s="16">
        <v>21</v>
      </c>
    </row>
    <row r="143" spans="1:14" s="5" customFormat="1" x14ac:dyDescent="0.25">
      <c r="A143" s="7"/>
      <c r="B143" s="7" t="s">
        <v>185</v>
      </c>
      <c r="C143" s="8" t="s">
        <v>219</v>
      </c>
      <c r="D143" s="9" t="s">
        <v>87</v>
      </c>
      <c r="E143" s="16"/>
      <c r="F143" s="16">
        <f t="shared" si="7"/>
        <v>1020</v>
      </c>
      <c r="G143" s="16">
        <v>1700</v>
      </c>
      <c r="H143" s="16"/>
      <c r="I143" s="16"/>
      <c r="J143" s="8" t="s">
        <v>145</v>
      </c>
      <c r="K143" s="9">
        <v>73221</v>
      </c>
      <c r="M143" s="16">
        <f t="shared" si="8"/>
        <v>122.39999999999999</v>
      </c>
      <c r="N143" s="16">
        <v>204</v>
      </c>
    </row>
    <row r="144" spans="1:14" s="5" customFormat="1" x14ac:dyDescent="0.25">
      <c r="A144" s="7"/>
      <c r="B144" s="7" t="s">
        <v>186</v>
      </c>
      <c r="C144" s="8" t="s">
        <v>226</v>
      </c>
      <c r="D144" s="9" t="s">
        <v>87</v>
      </c>
      <c r="E144" s="16"/>
      <c r="F144" s="16">
        <f t="shared" si="7"/>
        <v>146.4</v>
      </c>
      <c r="G144" s="16">
        <v>244</v>
      </c>
      <c r="H144" s="16"/>
      <c r="I144" s="16"/>
      <c r="J144" s="8" t="s">
        <v>145</v>
      </c>
      <c r="K144" s="9">
        <v>73502</v>
      </c>
      <c r="M144" s="16">
        <f t="shared" si="8"/>
        <v>20.399999999999999</v>
      </c>
      <c r="N144" s="16">
        <v>34</v>
      </c>
    </row>
    <row r="145" spans="1:14" s="5" customFormat="1" x14ac:dyDescent="0.25">
      <c r="A145" s="7"/>
      <c r="B145" s="7" t="s">
        <v>163</v>
      </c>
      <c r="C145" s="8" t="s">
        <v>227</v>
      </c>
      <c r="D145" s="9" t="s">
        <v>87</v>
      </c>
      <c r="E145" s="16"/>
      <c r="F145" s="16">
        <f t="shared" si="7"/>
        <v>241.79999999999998</v>
      </c>
      <c r="G145" s="16">
        <v>403</v>
      </c>
      <c r="H145" s="16"/>
      <c r="I145" s="16"/>
      <c r="J145" s="8" t="s">
        <v>145</v>
      </c>
      <c r="K145" s="9">
        <v>73522</v>
      </c>
      <c r="M145" s="16">
        <f t="shared" si="8"/>
        <v>27.599999999999998</v>
      </c>
      <c r="N145" s="16">
        <v>46</v>
      </c>
    </row>
    <row r="146" spans="1:14" s="5" customFormat="1" x14ac:dyDescent="0.25">
      <c r="A146" s="7"/>
      <c r="B146" s="7" t="s">
        <v>187</v>
      </c>
      <c r="C146" s="8" t="s">
        <v>220</v>
      </c>
      <c r="D146" s="9" t="s">
        <v>87</v>
      </c>
      <c r="E146" s="16"/>
      <c r="F146" s="16">
        <f t="shared" si="7"/>
        <v>138</v>
      </c>
      <c r="G146" s="16">
        <v>230</v>
      </c>
      <c r="H146" s="16"/>
      <c r="I146" s="16"/>
      <c r="J146" s="8" t="s">
        <v>145</v>
      </c>
      <c r="K146" s="9">
        <v>73562</v>
      </c>
      <c r="M146" s="16">
        <f t="shared" si="8"/>
        <v>18</v>
      </c>
      <c r="N146" s="16">
        <v>30</v>
      </c>
    </row>
    <row r="147" spans="1:14" s="5" customFormat="1" x14ac:dyDescent="0.25">
      <c r="A147" s="7"/>
      <c r="B147" s="7" t="s">
        <v>188</v>
      </c>
      <c r="C147" s="8" t="s">
        <v>221</v>
      </c>
      <c r="D147" s="9" t="s">
        <v>87</v>
      </c>
      <c r="E147" s="16"/>
      <c r="F147" s="16">
        <f t="shared" si="7"/>
        <v>138</v>
      </c>
      <c r="G147" s="16">
        <v>230</v>
      </c>
      <c r="H147" s="16"/>
      <c r="I147" s="16"/>
      <c r="J147" s="8" t="s">
        <v>145</v>
      </c>
      <c r="K147" s="9">
        <v>73564</v>
      </c>
      <c r="M147" s="16">
        <f t="shared" si="8"/>
        <v>22.2</v>
      </c>
      <c r="N147" s="16">
        <v>37</v>
      </c>
    </row>
    <row r="148" spans="1:14" s="5" customFormat="1" x14ac:dyDescent="0.25">
      <c r="A148" s="7"/>
      <c r="B148" s="7" t="s">
        <v>189</v>
      </c>
      <c r="C148" s="8" t="s">
        <v>222</v>
      </c>
      <c r="D148" s="9" t="s">
        <v>87</v>
      </c>
      <c r="E148" s="16"/>
      <c r="F148" s="16">
        <f t="shared" si="7"/>
        <v>138</v>
      </c>
      <c r="G148" s="16">
        <v>230</v>
      </c>
      <c r="H148" s="16"/>
      <c r="I148" s="16"/>
      <c r="J148" s="8" t="s">
        <v>145</v>
      </c>
      <c r="K148" s="9">
        <v>73565</v>
      </c>
      <c r="M148" s="16">
        <f t="shared" si="8"/>
        <v>17.399999999999999</v>
      </c>
      <c r="N148" s="16">
        <v>29</v>
      </c>
    </row>
    <row r="149" spans="1:14" s="5" customFormat="1" x14ac:dyDescent="0.25">
      <c r="A149" s="7"/>
      <c r="B149" s="7" t="s">
        <v>190</v>
      </c>
      <c r="C149" s="8" t="s">
        <v>223</v>
      </c>
      <c r="D149" s="9" t="s">
        <v>87</v>
      </c>
      <c r="E149" s="16"/>
      <c r="F149" s="16">
        <f t="shared" si="7"/>
        <v>138</v>
      </c>
      <c r="G149" s="16">
        <v>230</v>
      </c>
      <c r="H149" s="16"/>
      <c r="I149" s="16"/>
      <c r="J149" s="8" t="s">
        <v>145</v>
      </c>
      <c r="K149" s="9">
        <v>73590</v>
      </c>
      <c r="M149" s="16">
        <f t="shared" si="8"/>
        <v>16.2</v>
      </c>
      <c r="N149" s="16">
        <v>27</v>
      </c>
    </row>
    <row r="150" spans="1:14" s="5" customFormat="1" x14ac:dyDescent="0.25">
      <c r="A150" s="7"/>
      <c r="B150" s="7" t="s">
        <v>191</v>
      </c>
      <c r="C150" s="8" t="s">
        <v>225</v>
      </c>
      <c r="D150" s="9" t="s">
        <v>87</v>
      </c>
      <c r="E150" s="16"/>
      <c r="F150" s="16">
        <f t="shared" si="7"/>
        <v>138</v>
      </c>
      <c r="G150" s="16">
        <v>230</v>
      </c>
      <c r="H150" s="16"/>
      <c r="I150" s="16"/>
      <c r="J150" s="8" t="s">
        <v>145</v>
      </c>
      <c r="K150" s="9">
        <v>73610</v>
      </c>
      <c r="M150" s="16">
        <f t="shared" si="8"/>
        <v>16.8</v>
      </c>
      <c r="N150" s="16">
        <v>28</v>
      </c>
    </row>
    <row r="151" spans="1:14" s="5" customFormat="1" x14ac:dyDescent="0.25">
      <c r="A151" s="7"/>
      <c r="B151" s="7" t="s">
        <v>192</v>
      </c>
      <c r="C151" s="8" t="s">
        <v>224</v>
      </c>
      <c r="D151" s="9" t="s">
        <v>87</v>
      </c>
      <c r="E151" s="16"/>
      <c r="F151" s="16">
        <f t="shared" si="7"/>
        <v>138</v>
      </c>
      <c r="G151" s="16">
        <v>230</v>
      </c>
      <c r="H151" s="16"/>
      <c r="I151" s="16"/>
      <c r="J151" s="8" t="s">
        <v>145</v>
      </c>
      <c r="K151" s="9">
        <v>73630</v>
      </c>
      <c r="M151" s="16">
        <f t="shared" si="8"/>
        <v>15.6</v>
      </c>
      <c r="N151" s="16">
        <v>26</v>
      </c>
    </row>
    <row r="152" spans="1:14" s="5" customFormat="1" x14ac:dyDescent="0.25">
      <c r="A152" s="7"/>
      <c r="B152" s="7" t="s">
        <v>164</v>
      </c>
      <c r="C152" s="8" t="s">
        <v>229</v>
      </c>
      <c r="D152" s="9" t="s">
        <v>87</v>
      </c>
      <c r="E152" s="16"/>
      <c r="F152" s="16">
        <f t="shared" si="7"/>
        <v>138</v>
      </c>
      <c r="G152" s="16">
        <v>230</v>
      </c>
      <c r="H152" s="16"/>
      <c r="I152" s="16"/>
      <c r="J152" s="8" t="s">
        <v>145</v>
      </c>
      <c r="K152" s="9">
        <v>74018</v>
      </c>
      <c r="M152" s="16">
        <f t="shared" si="8"/>
        <v>16.8</v>
      </c>
      <c r="N152" s="16">
        <v>28</v>
      </c>
    </row>
    <row r="153" spans="1:14" s="5" customFormat="1" x14ac:dyDescent="0.25">
      <c r="A153" s="7"/>
      <c r="B153" s="7" t="s">
        <v>165</v>
      </c>
      <c r="C153" s="8" t="s">
        <v>228</v>
      </c>
      <c r="D153" s="9" t="s">
        <v>87</v>
      </c>
      <c r="E153" s="16"/>
      <c r="F153" s="16">
        <f t="shared" si="7"/>
        <v>138</v>
      </c>
      <c r="G153" s="16">
        <v>230</v>
      </c>
      <c r="H153" s="16"/>
      <c r="I153" s="16"/>
      <c r="J153" s="8" t="s">
        <v>145</v>
      </c>
      <c r="K153" s="9">
        <v>74019</v>
      </c>
      <c r="M153" s="16">
        <f t="shared" si="8"/>
        <v>24</v>
      </c>
      <c r="N153" s="16">
        <v>40</v>
      </c>
    </row>
    <row r="154" spans="1:14" s="5" customFormat="1" x14ac:dyDescent="0.25">
      <c r="A154" s="7"/>
      <c r="B154" s="7" t="s">
        <v>166</v>
      </c>
      <c r="C154" s="8" t="s">
        <v>230</v>
      </c>
      <c r="D154" s="9" t="s">
        <v>87</v>
      </c>
      <c r="E154" s="16"/>
      <c r="F154" s="16">
        <f t="shared" si="7"/>
        <v>218.4</v>
      </c>
      <c r="G154" s="16">
        <v>364</v>
      </c>
      <c r="H154" s="16"/>
      <c r="I154" s="16"/>
      <c r="J154" s="8" t="s">
        <v>145</v>
      </c>
      <c r="K154" s="9">
        <v>74022</v>
      </c>
      <c r="M154" s="16">
        <f t="shared" si="8"/>
        <v>29.4</v>
      </c>
      <c r="N154" s="16">
        <v>49</v>
      </c>
    </row>
    <row r="155" spans="1:14" s="5" customFormat="1" x14ac:dyDescent="0.25">
      <c r="A155" s="7"/>
      <c r="B155" s="7" t="s">
        <v>193</v>
      </c>
      <c r="C155" s="8" t="s">
        <v>155</v>
      </c>
      <c r="D155" s="9" t="s">
        <v>87</v>
      </c>
      <c r="E155" s="16"/>
      <c r="F155" s="16">
        <f t="shared" si="7"/>
        <v>960</v>
      </c>
      <c r="G155" s="16">
        <v>1600</v>
      </c>
      <c r="H155" s="16"/>
      <c r="I155" s="16"/>
      <c r="J155" s="8" t="s">
        <v>145</v>
      </c>
      <c r="K155" s="9">
        <v>74176</v>
      </c>
      <c r="M155" s="16">
        <f t="shared" si="8"/>
        <v>157.19999999999999</v>
      </c>
      <c r="N155" s="16">
        <v>262</v>
      </c>
    </row>
    <row r="156" spans="1:14" s="5" customFormat="1" x14ac:dyDescent="0.25">
      <c r="A156" s="7"/>
      <c r="B156" s="7" t="s">
        <v>193</v>
      </c>
      <c r="C156" s="8" t="s">
        <v>155</v>
      </c>
      <c r="D156" s="9" t="s">
        <v>87</v>
      </c>
      <c r="E156" s="16"/>
      <c r="F156" s="16">
        <f t="shared" si="7"/>
        <v>1470</v>
      </c>
      <c r="G156" s="16">
        <v>2450</v>
      </c>
      <c r="H156" s="16"/>
      <c r="I156" s="16"/>
      <c r="J156" s="8" t="s">
        <v>145</v>
      </c>
      <c r="K156" s="9">
        <v>74178</v>
      </c>
      <c r="M156" s="16">
        <f t="shared" si="8"/>
        <v>181.2</v>
      </c>
      <c r="N156" s="16">
        <v>302</v>
      </c>
    </row>
    <row r="157" spans="1:14" s="5" customFormat="1" x14ac:dyDescent="0.25">
      <c r="A157" s="7"/>
      <c r="B157" s="7" t="s">
        <v>167</v>
      </c>
      <c r="C157" s="8" t="s">
        <v>231</v>
      </c>
      <c r="D157" s="9" t="s">
        <v>87</v>
      </c>
      <c r="E157" s="16"/>
      <c r="F157" s="16">
        <f t="shared" si="7"/>
        <v>322.8</v>
      </c>
      <c r="G157" s="16">
        <v>538</v>
      </c>
      <c r="H157" s="16"/>
      <c r="I157" s="16"/>
      <c r="J157" s="8" t="s">
        <v>145</v>
      </c>
      <c r="K157" s="9">
        <v>76536</v>
      </c>
      <c r="M157" s="16">
        <f t="shared" si="8"/>
        <v>49.8</v>
      </c>
      <c r="N157" s="16">
        <v>83</v>
      </c>
    </row>
    <row r="158" spans="1:14" s="5" customFormat="1" x14ac:dyDescent="0.25">
      <c r="A158" s="7"/>
      <c r="B158" s="7" t="s">
        <v>194</v>
      </c>
      <c r="C158" s="8" t="s">
        <v>232</v>
      </c>
      <c r="D158" s="9" t="s">
        <v>87</v>
      </c>
      <c r="E158" s="16"/>
      <c r="F158" s="16">
        <f t="shared" si="7"/>
        <v>171</v>
      </c>
      <c r="G158" s="16">
        <v>285</v>
      </c>
      <c r="H158" s="16"/>
      <c r="I158" s="16"/>
      <c r="J158" s="8" t="s">
        <v>145</v>
      </c>
      <c r="K158" s="9">
        <v>76641</v>
      </c>
      <c r="M158" s="16">
        <f t="shared" si="8"/>
        <v>66.599999999999994</v>
      </c>
      <c r="N158" s="16">
        <v>111</v>
      </c>
    </row>
    <row r="159" spans="1:14" s="5" customFormat="1" x14ac:dyDescent="0.25">
      <c r="A159" s="7"/>
      <c r="B159" s="7" t="s">
        <v>195</v>
      </c>
      <c r="C159" s="8" t="s">
        <v>233</v>
      </c>
      <c r="D159" s="9" t="s">
        <v>87</v>
      </c>
      <c r="E159" s="16"/>
      <c r="F159" s="16">
        <f t="shared" si="7"/>
        <v>231.6</v>
      </c>
      <c r="G159" s="16">
        <v>386</v>
      </c>
      <c r="H159" s="16"/>
      <c r="I159" s="16"/>
      <c r="J159" s="8" t="s">
        <v>145</v>
      </c>
      <c r="K159" s="9">
        <v>76705</v>
      </c>
      <c r="M159" s="16">
        <f t="shared" si="8"/>
        <v>53.4</v>
      </c>
      <c r="N159" s="16">
        <v>89</v>
      </c>
    </row>
    <row r="160" spans="1:14" s="5" customFormat="1" x14ac:dyDescent="0.25">
      <c r="A160" s="7"/>
      <c r="B160" s="7" t="s">
        <v>196</v>
      </c>
      <c r="C160" s="8" t="s">
        <v>234</v>
      </c>
      <c r="D160" s="9" t="s">
        <v>87</v>
      </c>
      <c r="E160" s="16"/>
      <c r="F160" s="16">
        <f t="shared" si="7"/>
        <v>231.6</v>
      </c>
      <c r="G160" s="16">
        <v>386</v>
      </c>
      <c r="H160" s="16"/>
      <c r="I160" s="16"/>
      <c r="J160" s="8" t="s">
        <v>145</v>
      </c>
      <c r="K160" s="9">
        <v>76770</v>
      </c>
      <c r="M160" s="16">
        <f t="shared" si="8"/>
        <v>65.399999999999991</v>
      </c>
      <c r="N160" s="16">
        <v>109</v>
      </c>
    </row>
    <row r="161" spans="1:14" s="5" customFormat="1" x14ac:dyDescent="0.25">
      <c r="A161" s="7"/>
      <c r="B161" s="7" t="s">
        <v>197</v>
      </c>
      <c r="C161" s="8" t="s">
        <v>235</v>
      </c>
      <c r="D161" s="9" t="s">
        <v>87</v>
      </c>
      <c r="E161" s="16"/>
      <c r="F161" s="16">
        <f t="shared" si="7"/>
        <v>231.6</v>
      </c>
      <c r="G161" s="16">
        <v>386</v>
      </c>
      <c r="H161" s="16"/>
      <c r="I161" s="16"/>
      <c r="J161" s="8" t="s">
        <v>145</v>
      </c>
      <c r="K161" s="9">
        <v>76856</v>
      </c>
      <c r="M161" s="16">
        <f t="shared" si="8"/>
        <v>61.199999999999996</v>
      </c>
      <c r="N161" s="16">
        <v>102</v>
      </c>
    </row>
    <row r="162" spans="1:14" s="5" customFormat="1" x14ac:dyDescent="0.25">
      <c r="A162" s="7"/>
      <c r="B162" s="7" t="s">
        <v>205</v>
      </c>
      <c r="C162" s="8" t="s">
        <v>236</v>
      </c>
      <c r="D162" s="9" t="s">
        <v>87</v>
      </c>
      <c r="E162" s="16"/>
      <c r="F162" s="16">
        <f t="shared" si="7"/>
        <v>367.2</v>
      </c>
      <c r="G162" s="16">
        <v>612</v>
      </c>
      <c r="H162" s="16"/>
      <c r="I162" s="16"/>
      <c r="J162" s="8" t="s">
        <v>145</v>
      </c>
      <c r="K162" s="9">
        <v>93880</v>
      </c>
      <c r="M162" s="16">
        <f t="shared" si="8"/>
        <v>70.8</v>
      </c>
      <c r="N162" s="16">
        <v>118</v>
      </c>
    </row>
    <row r="163" spans="1:14" x14ac:dyDescent="0.25">
      <c r="A163" s="7"/>
      <c r="B163" s="7" t="s">
        <v>198</v>
      </c>
      <c r="C163" s="8" t="s">
        <v>237</v>
      </c>
      <c r="D163" s="9" t="s">
        <v>87</v>
      </c>
      <c r="E163" s="16"/>
      <c r="F163" s="16">
        <f t="shared" si="7"/>
        <v>367.2</v>
      </c>
      <c r="G163" s="16">
        <v>612</v>
      </c>
      <c r="H163" s="16"/>
      <c r="I163" s="16"/>
      <c r="J163" s="8" t="s">
        <v>145</v>
      </c>
      <c r="K163" s="9">
        <v>93925</v>
      </c>
      <c r="L163" s="5"/>
      <c r="M163" s="16">
        <f t="shared" si="8"/>
        <v>71.399999999999991</v>
      </c>
      <c r="N163" s="16">
        <v>119</v>
      </c>
    </row>
    <row r="164" spans="1:14" ht="15.75" thickBot="1" x14ac:dyDescent="0.3">
      <c r="A164" s="11"/>
      <c r="B164" s="10" t="s">
        <v>199</v>
      </c>
      <c r="C164" s="10" t="s">
        <v>238</v>
      </c>
      <c r="D164" s="12" t="s">
        <v>87</v>
      </c>
      <c r="E164" s="17"/>
      <c r="F164" s="17">
        <f t="shared" si="7"/>
        <v>255</v>
      </c>
      <c r="G164" s="17">
        <v>425</v>
      </c>
      <c r="H164" s="17"/>
      <c r="I164" s="17"/>
      <c r="J164" s="11" t="s">
        <v>145</v>
      </c>
      <c r="K164" s="12">
        <v>93971</v>
      </c>
      <c r="M164" s="17">
        <f t="shared" si="8"/>
        <v>40.799999999999997</v>
      </c>
      <c r="N164" s="17">
        <v>68</v>
      </c>
    </row>
    <row r="165" spans="1:14" x14ac:dyDescent="0.25">
      <c r="A165" s="2"/>
      <c r="B165" s="2"/>
      <c r="D165" s="4"/>
      <c r="E165" s="18"/>
      <c r="F165" s="18"/>
      <c r="G165" s="18"/>
      <c r="H165" s="18"/>
      <c r="I165" s="18"/>
      <c r="K165" s="4"/>
      <c r="M165" s="18"/>
      <c r="N165" s="18"/>
    </row>
    <row r="166" spans="1:14" x14ac:dyDescent="0.25">
      <c r="A166" s="30" t="s">
        <v>41</v>
      </c>
      <c r="B166" s="20"/>
      <c r="C166" s="21"/>
      <c r="D166" s="22"/>
      <c r="E166" s="23"/>
      <c r="F166" s="23"/>
      <c r="G166" s="23"/>
      <c r="H166" s="23"/>
      <c r="I166" s="23"/>
      <c r="J166" s="21"/>
      <c r="K166" s="33" t="s">
        <v>42</v>
      </c>
      <c r="M166" s="23"/>
      <c r="N166" s="23"/>
    </row>
    <row r="167" spans="1:14" ht="45" x14ac:dyDescent="0.25">
      <c r="A167" s="35" t="s">
        <v>43</v>
      </c>
      <c r="B167" s="35"/>
      <c r="C167" s="5"/>
      <c r="D167" s="6" t="s">
        <v>112</v>
      </c>
      <c r="E167" s="15"/>
      <c r="F167" s="15" t="str">
        <f t="shared" ref="F167:F189" si="9">IF(G167&lt;&gt;0,+G167*0.6,"")</f>
        <v/>
      </c>
      <c r="G167" s="15"/>
      <c r="H167" s="15"/>
      <c r="I167" s="15"/>
      <c r="J167" s="6" t="s">
        <v>144</v>
      </c>
      <c r="K167" s="6">
        <v>216</v>
      </c>
      <c r="M167" s="15" t="str">
        <f>IF(N167&lt;&gt;0,+N167*0.6,"")</f>
        <v/>
      </c>
      <c r="N167" s="15"/>
    </row>
    <row r="168" spans="1:14" ht="30" x14ac:dyDescent="0.25">
      <c r="A168" s="7" t="s">
        <v>44</v>
      </c>
      <c r="B168" s="7"/>
      <c r="C168" s="8"/>
      <c r="D168" s="9" t="s">
        <v>112</v>
      </c>
      <c r="E168" s="16"/>
      <c r="F168" s="16" t="str">
        <f t="shared" si="9"/>
        <v/>
      </c>
      <c r="G168" s="16"/>
      <c r="H168" s="16"/>
      <c r="I168" s="16"/>
      <c r="J168" s="9" t="s">
        <v>144</v>
      </c>
      <c r="K168" s="9">
        <v>460</v>
      </c>
      <c r="M168" s="15" t="str">
        <f>IF(N168&lt;&gt;0,+N168*0.6,"")</f>
        <v/>
      </c>
      <c r="N168" s="16"/>
    </row>
    <row r="169" spans="1:14" ht="45" x14ac:dyDescent="0.25">
      <c r="A169" s="7" t="s">
        <v>45</v>
      </c>
      <c r="B169" s="7" t="s">
        <v>139</v>
      </c>
      <c r="C169" s="8" t="s">
        <v>140</v>
      </c>
      <c r="D169" s="9" t="s">
        <v>87</v>
      </c>
      <c r="E169" s="16"/>
      <c r="F169" s="16">
        <f t="shared" si="9"/>
        <v>25545.923999999999</v>
      </c>
      <c r="G169" s="16">
        <v>42576.54</v>
      </c>
      <c r="H169" s="16"/>
      <c r="I169" s="16"/>
      <c r="J169" s="7" t="s">
        <v>146</v>
      </c>
      <c r="K169" s="9">
        <v>470</v>
      </c>
      <c r="M169" s="42" t="s">
        <v>402</v>
      </c>
      <c r="N169" s="42"/>
    </row>
    <row r="170" spans="1:14" ht="45" x14ac:dyDescent="0.25">
      <c r="A170" s="7" t="s">
        <v>46</v>
      </c>
      <c r="B170" s="7"/>
      <c r="C170" s="8"/>
      <c r="D170" s="9" t="s">
        <v>112</v>
      </c>
      <c r="E170" s="16"/>
      <c r="F170" s="16" t="str">
        <f t="shared" si="9"/>
        <v/>
      </c>
      <c r="G170" s="16"/>
      <c r="H170" s="16"/>
      <c r="I170" s="16"/>
      <c r="J170" s="9" t="s">
        <v>144</v>
      </c>
      <c r="K170" s="9">
        <v>473</v>
      </c>
      <c r="M170" s="15" t="str">
        <f>IF(N170&lt;&gt;0,+N170*0.6,"")</f>
        <v/>
      </c>
      <c r="N170" s="16"/>
    </row>
    <row r="171" spans="1:14" x14ac:dyDescent="0.25">
      <c r="A171" s="7"/>
      <c r="B171" s="7" t="s">
        <v>248</v>
      </c>
      <c r="C171" s="8"/>
      <c r="D171" s="9" t="s">
        <v>87</v>
      </c>
      <c r="E171" s="16"/>
      <c r="F171" s="16">
        <f t="shared" si="9"/>
        <v>26301.011999999999</v>
      </c>
      <c r="G171" s="16">
        <v>43835.02</v>
      </c>
      <c r="H171" s="16"/>
      <c r="I171" s="16"/>
      <c r="J171" s="8" t="s">
        <v>256</v>
      </c>
      <c r="K171" s="9">
        <v>552</v>
      </c>
      <c r="M171" s="42" t="s">
        <v>402</v>
      </c>
      <c r="N171" s="42"/>
    </row>
    <row r="172" spans="1:14" ht="30" x14ac:dyDescent="0.25">
      <c r="A172" s="7"/>
      <c r="B172" s="7" t="s">
        <v>242</v>
      </c>
      <c r="C172" s="8"/>
      <c r="D172" s="9" t="s">
        <v>87</v>
      </c>
      <c r="E172" s="16"/>
      <c r="F172" s="16">
        <f t="shared" si="9"/>
        <v>9705.9500000000007</v>
      </c>
      <c r="G172" s="16">
        <v>16176.583333333336</v>
      </c>
      <c r="H172" s="16"/>
      <c r="I172" s="16"/>
      <c r="J172" s="8" t="s">
        <v>256</v>
      </c>
      <c r="K172" s="9">
        <v>554</v>
      </c>
      <c r="M172" s="42" t="s">
        <v>402</v>
      </c>
      <c r="N172" s="42"/>
    </row>
    <row r="173" spans="1:14" x14ac:dyDescent="0.25">
      <c r="A173" s="7"/>
      <c r="B173" s="7" t="s">
        <v>249</v>
      </c>
      <c r="C173" s="8"/>
      <c r="D173" s="9" t="s">
        <v>87</v>
      </c>
      <c r="E173" s="16"/>
      <c r="F173" s="16">
        <f t="shared" si="9"/>
        <v>12745.415999999999</v>
      </c>
      <c r="G173" s="16">
        <v>21242.36</v>
      </c>
      <c r="H173" s="16"/>
      <c r="I173" s="16"/>
      <c r="J173" s="8" t="s">
        <v>256</v>
      </c>
      <c r="K173" s="9">
        <v>602</v>
      </c>
      <c r="M173" s="42" t="s">
        <v>402</v>
      </c>
      <c r="N173" s="42"/>
    </row>
    <row r="174" spans="1:14" x14ac:dyDescent="0.25">
      <c r="A174" s="7"/>
      <c r="B174" s="7" t="s">
        <v>243</v>
      </c>
      <c r="C174" s="8"/>
      <c r="D174" s="9" t="s">
        <v>87</v>
      </c>
      <c r="E174" s="16"/>
      <c r="F174" s="16">
        <f t="shared" si="9"/>
        <v>7111.9979999999996</v>
      </c>
      <c r="G174" s="16">
        <v>11853.33</v>
      </c>
      <c r="H174" s="16"/>
      <c r="I174" s="16"/>
      <c r="J174" s="8" t="s">
        <v>256</v>
      </c>
      <c r="K174" s="9">
        <v>603</v>
      </c>
      <c r="M174" s="42" t="s">
        <v>402</v>
      </c>
      <c r="N174" s="42"/>
    </row>
    <row r="175" spans="1:14" x14ac:dyDescent="0.25">
      <c r="A175" s="7"/>
      <c r="B175" s="7" t="s">
        <v>250</v>
      </c>
      <c r="C175" s="8"/>
      <c r="D175" s="9" t="s">
        <v>87</v>
      </c>
      <c r="E175" s="16"/>
      <c r="F175" s="16">
        <f t="shared" si="9"/>
        <v>8946.7799999999988</v>
      </c>
      <c r="G175" s="16">
        <v>14911.3</v>
      </c>
      <c r="H175" s="16"/>
      <c r="I175" s="16"/>
      <c r="J175" s="8" t="s">
        <v>256</v>
      </c>
      <c r="K175" s="9">
        <v>637</v>
      </c>
      <c r="M175" s="42" t="s">
        <v>402</v>
      </c>
      <c r="N175" s="42"/>
    </row>
    <row r="176" spans="1:14" x14ac:dyDescent="0.25">
      <c r="A176" s="7"/>
      <c r="B176" s="7" t="s">
        <v>244</v>
      </c>
      <c r="C176" s="8"/>
      <c r="D176" s="9" t="s">
        <v>87</v>
      </c>
      <c r="E176" s="16"/>
      <c r="F176" s="16">
        <f t="shared" si="9"/>
        <v>6569.1098181818179</v>
      </c>
      <c r="G176" s="16">
        <v>10948.516363636363</v>
      </c>
      <c r="H176" s="16"/>
      <c r="I176" s="16"/>
      <c r="J176" s="8" t="s">
        <v>256</v>
      </c>
      <c r="K176" s="9">
        <v>638</v>
      </c>
      <c r="M176" s="42" t="s">
        <v>402</v>
      </c>
      <c r="N176" s="42"/>
    </row>
    <row r="177" spans="1:14" x14ac:dyDescent="0.25">
      <c r="A177" s="7"/>
      <c r="B177" s="7" t="s">
        <v>251</v>
      </c>
      <c r="C177" s="8"/>
      <c r="D177" s="9" t="s">
        <v>87</v>
      </c>
      <c r="E177" s="16"/>
      <c r="F177" s="16">
        <f t="shared" si="9"/>
        <v>1788.0719999999999</v>
      </c>
      <c r="G177" s="16">
        <v>2980.12</v>
      </c>
      <c r="H177" s="16"/>
      <c r="I177" s="16"/>
      <c r="J177" s="8" t="s">
        <v>256</v>
      </c>
      <c r="K177" s="9">
        <v>639</v>
      </c>
      <c r="M177" s="42" t="s">
        <v>402</v>
      </c>
      <c r="N177" s="42"/>
    </row>
    <row r="178" spans="1:14" ht="45" x14ac:dyDescent="0.25">
      <c r="A178" s="7"/>
      <c r="B178" s="7" t="s">
        <v>252</v>
      </c>
      <c r="C178" s="8"/>
      <c r="D178" s="9" t="s">
        <v>87</v>
      </c>
      <c r="E178" s="16"/>
      <c r="F178" s="16">
        <f t="shared" si="9"/>
        <v>8518.4249999999993</v>
      </c>
      <c r="G178" s="16">
        <v>14197.375</v>
      </c>
      <c r="H178" s="16"/>
      <c r="I178" s="16"/>
      <c r="J178" s="8" t="s">
        <v>256</v>
      </c>
      <c r="K178" s="9">
        <v>640</v>
      </c>
      <c r="M178" s="42" t="s">
        <v>402</v>
      </c>
      <c r="N178" s="42"/>
    </row>
    <row r="179" spans="1:14" ht="45" x14ac:dyDescent="0.25">
      <c r="A179" s="7"/>
      <c r="B179" s="7" t="s">
        <v>253</v>
      </c>
      <c r="C179" s="8"/>
      <c r="D179" s="9" t="s">
        <v>87</v>
      </c>
      <c r="E179" s="16"/>
      <c r="F179" s="16">
        <f t="shared" si="9"/>
        <v>7496.1944999999978</v>
      </c>
      <c r="G179" s="16">
        <v>12493.657499999998</v>
      </c>
      <c r="H179" s="16"/>
      <c r="I179" s="16"/>
      <c r="J179" s="8" t="s">
        <v>256</v>
      </c>
      <c r="K179" s="9">
        <v>641</v>
      </c>
      <c r="M179" s="42" t="s">
        <v>402</v>
      </c>
      <c r="N179" s="42"/>
    </row>
    <row r="180" spans="1:14" x14ac:dyDescent="0.25">
      <c r="A180" s="7"/>
      <c r="B180" s="7" t="s">
        <v>254</v>
      </c>
      <c r="C180" s="8"/>
      <c r="D180" s="9" t="s">
        <v>87</v>
      </c>
      <c r="E180" s="16"/>
      <c r="F180" s="16">
        <f t="shared" si="9"/>
        <v>7384.874142857142</v>
      </c>
      <c r="G180" s="16">
        <v>12308.12357142857</v>
      </c>
      <c r="H180" s="16"/>
      <c r="I180" s="16"/>
      <c r="J180" s="8" t="s">
        <v>256</v>
      </c>
      <c r="K180" s="9">
        <v>683</v>
      </c>
      <c r="M180" s="42" t="s">
        <v>402</v>
      </c>
      <c r="N180" s="42"/>
    </row>
    <row r="181" spans="1:14" ht="30" x14ac:dyDescent="0.25">
      <c r="A181" s="7"/>
      <c r="B181" s="7" t="s">
        <v>255</v>
      </c>
      <c r="C181" s="8"/>
      <c r="D181" s="9" t="s">
        <v>87</v>
      </c>
      <c r="E181" s="16"/>
      <c r="F181" s="16">
        <f t="shared" si="9"/>
        <v>9595.450499999999</v>
      </c>
      <c r="G181" s="16">
        <v>15992.4175</v>
      </c>
      <c r="H181" s="16"/>
      <c r="I181" s="16"/>
      <c r="J181" s="8" t="s">
        <v>256</v>
      </c>
      <c r="K181" s="9">
        <v>689</v>
      </c>
      <c r="M181" s="42" t="s">
        <v>402</v>
      </c>
      <c r="N181" s="42"/>
    </row>
    <row r="182" spans="1:14" ht="30" x14ac:dyDescent="0.25">
      <c r="A182" s="7"/>
      <c r="B182" s="7" t="s">
        <v>241</v>
      </c>
      <c r="C182" s="8"/>
      <c r="D182" s="9" t="s">
        <v>87</v>
      </c>
      <c r="E182" s="16"/>
      <c r="F182" s="16">
        <f t="shared" si="9"/>
        <v>8295.7610624999998</v>
      </c>
      <c r="G182" s="16">
        <v>13826.268437499999</v>
      </c>
      <c r="H182" s="16"/>
      <c r="I182" s="16"/>
      <c r="J182" s="8" t="s">
        <v>256</v>
      </c>
      <c r="K182" s="9">
        <v>690</v>
      </c>
      <c r="M182" s="42" t="s">
        <v>402</v>
      </c>
      <c r="N182" s="42"/>
    </row>
    <row r="183" spans="1:14" ht="45" x14ac:dyDescent="0.25">
      <c r="A183" s="7" t="s">
        <v>47</v>
      </c>
      <c r="B183" s="7"/>
      <c r="C183" s="8"/>
      <c r="D183" s="9" t="s">
        <v>112</v>
      </c>
      <c r="E183" s="16"/>
      <c r="F183" s="16" t="str">
        <f t="shared" si="9"/>
        <v/>
      </c>
      <c r="G183" s="16"/>
      <c r="H183" s="16"/>
      <c r="I183" s="16"/>
      <c r="J183" s="6" t="s">
        <v>144</v>
      </c>
      <c r="K183" s="9">
        <v>743</v>
      </c>
      <c r="M183" s="15" t="str">
        <f>IF(N183&lt;&gt;0,+N183*0.6,"")</f>
        <v/>
      </c>
      <c r="N183" s="16"/>
    </row>
    <row r="184" spans="1:14" ht="45" x14ac:dyDescent="0.25">
      <c r="A184" s="7"/>
      <c r="B184" s="7" t="s">
        <v>246</v>
      </c>
      <c r="C184" s="8"/>
      <c r="D184" s="9" t="s">
        <v>87</v>
      </c>
      <c r="E184" s="16"/>
      <c r="F184" s="16">
        <f t="shared" si="9"/>
        <v>13487.428800000002</v>
      </c>
      <c r="G184" s="16">
        <v>22479.048000000003</v>
      </c>
      <c r="H184" s="16"/>
      <c r="I184" s="16"/>
      <c r="J184" s="8" t="s">
        <v>256</v>
      </c>
      <c r="K184" s="9">
        <v>871</v>
      </c>
      <c r="M184" s="42" t="s">
        <v>402</v>
      </c>
      <c r="N184" s="42"/>
    </row>
    <row r="185" spans="1:14" ht="45" x14ac:dyDescent="0.25">
      <c r="A185" s="7"/>
      <c r="B185" s="7" t="s">
        <v>245</v>
      </c>
      <c r="C185" s="8"/>
      <c r="D185" s="9" t="s">
        <v>87</v>
      </c>
      <c r="E185" s="16"/>
      <c r="F185" s="16">
        <f t="shared" si="9"/>
        <v>10294.652709677419</v>
      </c>
      <c r="G185" s="16">
        <v>17157.754516129033</v>
      </c>
      <c r="H185" s="16"/>
      <c r="I185" s="16"/>
      <c r="J185" s="8" t="s">
        <v>256</v>
      </c>
      <c r="K185" s="9">
        <v>872</v>
      </c>
      <c r="M185" s="42" t="s">
        <v>402</v>
      </c>
      <c r="N185" s="42"/>
    </row>
    <row r="186" spans="1:14" ht="30" x14ac:dyDescent="0.25">
      <c r="A186" s="7"/>
      <c r="B186" s="7" t="s">
        <v>247</v>
      </c>
      <c r="C186" s="8"/>
      <c r="D186" s="9" t="s">
        <v>87</v>
      </c>
      <c r="E186" s="16"/>
      <c r="F186" s="16">
        <f t="shared" si="9"/>
        <v>12573.841636363635</v>
      </c>
      <c r="G186" s="16">
        <v>20956.402727272725</v>
      </c>
      <c r="H186" s="16"/>
      <c r="I186" s="16"/>
      <c r="J186" s="8" t="s">
        <v>256</v>
      </c>
      <c r="K186" s="9">
        <v>947</v>
      </c>
      <c r="M186" s="42" t="s">
        <v>402</v>
      </c>
      <c r="N186" s="42"/>
    </row>
    <row r="187" spans="1:14" ht="30" x14ac:dyDescent="0.25">
      <c r="A187" s="7"/>
      <c r="B187" s="7" t="s">
        <v>240</v>
      </c>
      <c r="C187" s="8"/>
      <c r="D187" s="9" t="s">
        <v>87</v>
      </c>
      <c r="E187" s="16"/>
      <c r="F187" s="16">
        <f t="shared" si="9"/>
        <v>17624.434702702703</v>
      </c>
      <c r="G187" s="16">
        <v>29374.057837837841</v>
      </c>
      <c r="H187" s="16"/>
      <c r="I187" s="16"/>
      <c r="J187" s="8" t="s">
        <v>256</v>
      </c>
      <c r="K187" s="9">
        <v>948</v>
      </c>
      <c r="M187" s="42" t="s">
        <v>402</v>
      </c>
      <c r="N187" s="42"/>
    </row>
    <row r="188" spans="1:14" ht="30" x14ac:dyDescent="0.25">
      <c r="A188" s="7" t="s">
        <v>72</v>
      </c>
      <c r="B188" s="7"/>
      <c r="C188" s="8"/>
      <c r="D188" s="9" t="s">
        <v>87</v>
      </c>
      <c r="E188" s="16"/>
      <c r="F188" s="31">
        <f t="shared" si="9"/>
        <v>2152.7999999999997</v>
      </c>
      <c r="G188" s="31">
        <v>3588</v>
      </c>
      <c r="H188" s="16"/>
      <c r="I188" s="16"/>
      <c r="J188" s="7" t="s">
        <v>147</v>
      </c>
      <c r="K188" s="9">
        <v>19120</v>
      </c>
      <c r="M188" s="15">
        <f t="shared" ref="M188:M251" si="10">IF(N188&lt;&gt;0,+N188*0.6,"")</f>
        <v>690</v>
      </c>
      <c r="N188" s="16">
        <v>1150</v>
      </c>
    </row>
    <row r="189" spans="1:14" ht="45" x14ac:dyDescent="0.25">
      <c r="A189" s="7"/>
      <c r="B189" s="7" t="s">
        <v>381</v>
      </c>
      <c r="C189" s="8"/>
      <c r="D189" s="9" t="s">
        <v>87</v>
      </c>
      <c r="E189" s="16"/>
      <c r="F189" s="16">
        <f t="shared" si="9"/>
        <v>780</v>
      </c>
      <c r="G189" s="31">
        <v>1300</v>
      </c>
      <c r="H189" s="16"/>
      <c r="I189" s="16"/>
      <c r="J189" s="8" t="s">
        <v>299</v>
      </c>
      <c r="K189" s="9">
        <v>10160</v>
      </c>
      <c r="M189" s="15">
        <f t="shared" si="10"/>
        <v>186</v>
      </c>
      <c r="N189" s="16">
        <v>310</v>
      </c>
    </row>
    <row r="190" spans="1:14" x14ac:dyDescent="0.25">
      <c r="A190" s="7"/>
      <c r="B190" s="7" t="s">
        <v>389</v>
      </c>
      <c r="C190" s="8"/>
      <c r="D190" s="9" t="s">
        <v>87</v>
      </c>
      <c r="E190" s="16"/>
      <c r="F190" s="16"/>
      <c r="G190" s="31">
        <v>500</v>
      </c>
      <c r="H190" s="16"/>
      <c r="I190" s="16"/>
      <c r="J190" s="8" t="s">
        <v>299</v>
      </c>
      <c r="K190" s="9">
        <v>20520</v>
      </c>
      <c r="M190" s="15">
        <f t="shared" si="10"/>
        <v>210</v>
      </c>
      <c r="N190" s="16">
        <v>350</v>
      </c>
    </row>
    <row r="191" spans="1:14" ht="45" x14ac:dyDescent="0.25">
      <c r="A191" s="7"/>
      <c r="B191" s="7" t="s">
        <v>408</v>
      </c>
      <c r="C191" s="8"/>
      <c r="D191" s="9" t="s">
        <v>87</v>
      </c>
      <c r="E191" s="16"/>
      <c r="F191" s="31">
        <f t="shared" ref="F191:F240" si="11">IF(G191&lt;&gt;0,+G191*0.6,"")</f>
        <v>300</v>
      </c>
      <c r="G191" s="31">
        <v>500</v>
      </c>
      <c r="H191" s="16"/>
      <c r="I191" s="16"/>
      <c r="J191" s="7" t="s">
        <v>299</v>
      </c>
      <c r="K191" s="9">
        <v>20526</v>
      </c>
      <c r="M191" s="15">
        <f t="shared" si="10"/>
        <v>210</v>
      </c>
      <c r="N191" s="16">
        <v>350</v>
      </c>
    </row>
    <row r="192" spans="1:14" ht="30" x14ac:dyDescent="0.25">
      <c r="A192" s="7"/>
      <c r="B192" s="7" t="s">
        <v>409</v>
      </c>
      <c r="C192" s="8"/>
      <c r="D192" s="9" t="s">
        <v>87</v>
      </c>
      <c r="E192" s="16"/>
      <c r="F192" s="16">
        <f t="shared" si="11"/>
        <v>300</v>
      </c>
      <c r="G192" s="31">
        <v>500</v>
      </c>
      <c r="H192" s="16"/>
      <c r="I192" s="16"/>
      <c r="J192" s="7" t="s">
        <v>299</v>
      </c>
      <c r="K192" s="9">
        <v>20550</v>
      </c>
      <c r="M192" s="15">
        <f t="shared" si="10"/>
        <v>210</v>
      </c>
      <c r="N192" s="16">
        <v>350</v>
      </c>
    </row>
    <row r="193" spans="1:14" ht="30" x14ac:dyDescent="0.25">
      <c r="A193" s="7"/>
      <c r="B193" s="7" t="s">
        <v>410</v>
      </c>
      <c r="C193" s="8"/>
      <c r="D193" s="9" t="s">
        <v>87</v>
      </c>
      <c r="E193" s="16"/>
      <c r="F193" s="16">
        <f t="shared" si="11"/>
        <v>300</v>
      </c>
      <c r="G193" s="31">
        <v>500</v>
      </c>
      <c r="H193" s="16"/>
      <c r="I193" s="16"/>
      <c r="J193" s="7" t="s">
        <v>299</v>
      </c>
      <c r="K193" s="9">
        <v>20551</v>
      </c>
      <c r="M193" s="15">
        <f t="shared" si="10"/>
        <v>210</v>
      </c>
      <c r="N193" s="16">
        <v>350</v>
      </c>
    </row>
    <row r="194" spans="1:14" x14ac:dyDescent="0.25">
      <c r="A194" s="7"/>
      <c r="B194" s="7" t="s">
        <v>390</v>
      </c>
      <c r="C194" s="8"/>
      <c r="D194" s="9" t="s">
        <v>87</v>
      </c>
      <c r="E194" s="16"/>
      <c r="F194" s="16">
        <f t="shared" si="11"/>
        <v>444</v>
      </c>
      <c r="G194" s="31">
        <v>740</v>
      </c>
      <c r="H194" s="16"/>
      <c r="I194" s="16"/>
      <c r="J194" s="7" t="s">
        <v>298</v>
      </c>
      <c r="K194" s="9">
        <v>20552</v>
      </c>
      <c r="M194" s="15">
        <f t="shared" si="10"/>
        <v>102</v>
      </c>
      <c r="N194" s="16">
        <v>170</v>
      </c>
    </row>
    <row r="195" spans="1:14" x14ac:dyDescent="0.25">
      <c r="A195" s="7"/>
      <c r="B195" s="7" t="s">
        <v>390</v>
      </c>
      <c r="C195" s="8"/>
      <c r="D195" s="9" t="s">
        <v>87</v>
      </c>
      <c r="E195" s="16"/>
      <c r="F195" s="16">
        <f t="shared" si="11"/>
        <v>300</v>
      </c>
      <c r="G195" s="31">
        <v>500</v>
      </c>
      <c r="H195" s="16"/>
      <c r="I195" s="16"/>
      <c r="J195" s="7" t="s">
        <v>299</v>
      </c>
      <c r="K195" s="9">
        <v>20552</v>
      </c>
      <c r="M195" s="15">
        <f t="shared" si="10"/>
        <v>210</v>
      </c>
      <c r="N195" s="16">
        <v>350</v>
      </c>
    </row>
    <row r="196" spans="1:14" ht="45" x14ac:dyDescent="0.25">
      <c r="A196" s="7"/>
      <c r="B196" s="7" t="s">
        <v>411</v>
      </c>
      <c r="C196" s="8"/>
      <c r="D196" s="9" t="s">
        <v>87</v>
      </c>
      <c r="E196" s="16"/>
      <c r="F196" s="16">
        <f t="shared" si="11"/>
        <v>300</v>
      </c>
      <c r="G196" s="31">
        <v>500</v>
      </c>
      <c r="H196" s="16"/>
      <c r="I196" s="16"/>
      <c r="J196" s="7" t="s">
        <v>299</v>
      </c>
      <c r="K196" s="9">
        <v>20553</v>
      </c>
      <c r="M196" s="15">
        <f t="shared" si="10"/>
        <v>210</v>
      </c>
      <c r="N196" s="16">
        <v>350</v>
      </c>
    </row>
    <row r="197" spans="1:14" ht="45" customHeight="1" x14ac:dyDescent="0.25">
      <c r="A197" s="7"/>
      <c r="B197" s="7" t="s">
        <v>412</v>
      </c>
      <c r="C197" s="8"/>
      <c r="D197" s="9" t="s">
        <v>87</v>
      </c>
      <c r="E197" s="16"/>
      <c r="F197" s="16">
        <f t="shared" si="11"/>
        <v>300</v>
      </c>
      <c r="G197" s="31">
        <v>500</v>
      </c>
      <c r="H197" s="16"/>
      <c r="I197" s="16"/>
      <c r="J197" s="7" t="s">
        <v>299</v>
      </c>
      <c r="K197" s="9">
        <v>20600</v>
      </c>
      <c r="M197" s="15">
        <f t="shared" si="10"/>
        <v>210</v>
      </c>
      <c r="N197" s="16">
        <v>350</v>
      </c>
    </row>
    <row r="198" spans="1:14" ht="60" x14ac:dyDescent="0.25">
      <c r="A198" s="7"/>
      <c r="B198" s="7" t="s">
        <v>413</v>
      </c>
      <c r="C198" s="8"/>
      <c r="D198" s="9" t="s">
        <v>87</v>
      </c>
      <c r="E198" s="16"/>
      <c r="F198" s="16">
        <f t="shared" si="11"/>
        <v>300</v>
      </c>
      <c r="G198" s="31">
        <v>500</v>
      </c>
      <c r="H198" s="16"/>
      <c r="I198" s="16"/>
      <c r="J198" s="7" t="s">
        <v>299</v>
      </c>
      <c r="K198" s="9">
        <v>20605</v>
      </c>
      <c r="M198" s="15">
        <f t="shared" si="10"/>
        <v>210</v>
      </c>
      <c r="N198" s="16">
        <v>350</v>
      </c>
    </row>
    <row r="199" spans="1:14" ht="45" customHeight="1" x14ac:dyDescent="0.25">
      <c r="A199" s="7"/>
      <c r="B199" s="7" t="s">
        <v>414</v>
      </c>
      <c r="C199" s="8"/>
      <c r="D199" s="9" t="s">
        <v>87</v>
      </c>
      <c r="E199" s="16"/>
      <c r="F199" s="16">
        <f t="shared" si="11"/>
        <v>300</v>
      </c>
      <c r="G199" s="31">
        <v>500</v>
      </c>
      <c r="H199" s="16"/>
      <c r="I199" s="16"/>
      <c r="J199" s="7" t="s">
        <v>299</v>
      </c>
      <c r="K199" s="9">
        <v>20610</v>
      </c>
      <c r="M199" s="15">
        <f t="shared" si="10"/>
        <v>210</v>
      </c>
      <c r="N199" s="16">
        <v>350</v>
      </c>
    </row>
    <row r="200" spans="1:14" ht="30" x14ac:dyDescent="0.25">
      <c r="A200" s="7"/>
      <c r="B200" s="7" t="s">
        <v>415</v>
      </c>
      <c r="C200" s="8"/>
      <c r="D200" s="9" t="s">
        <v>87</v>
      </c>
      <c r="E200" s="16"/>
      <c r="F200" s="16">
        <f t="shared" si="11"/>
        <v>300</v>
      </c>
      <c r="G200" s="31">
        <v>500</v>
      </c>
      <c r="H200" s="16"/>
      <c r="I200" s="16"/>
      <c r="J200" s="7" t="s">
        <v>299</v>
      </c>
      <c r="K200" s="9">
        <v>20612</v>
      </c>
      <c r="M200" s="15">
        <f t="shared" si="10"/>
        <v>210</v>
      </c>
      <c r="N200" s="16">
        <v>350</v>
      </c>
    </row>
    <row r="201" spans="1:14" x14ac:dyDescent="0.25">
      <c r="A201" s="7"/>
      <c r="B201" s="7" t="s">
        <v>416</v>
      </c>
      <c r="C201" s="8"/>
      <c r="D201" s="9" t="s">
        <v>87</v>
      </c>
      <c r="E201" s="16"/>
      <c r="F201" s="16">
        <f t="shared" si="11"/>
        <v>300</v>
      </c>
      <c r="G201" s="31">
        <v>500</v>
      </c>
      <c r="H201" s="16"/>
      <c r="I201" s="16"/>
      <c r="J201" s="7" t="s">
        <v>299</v>
      </c>
      <c r="K201" s="9">
        <v>25560</v>
      </c>
      <c r="M201" s="15">
        <f t="shared" si="10"/>
        <v>210</v>
      </c>
      <c r="N201" s="16">
        <v>350</v>
      </c>
    </row>
    <row r="202" spans="1:14" x14ac:dyDescent="0.25">
      <c r="A202" s="7"/>
      <c r="B202" s="7" t="s">
        <v>417</v>
      </c>
      <c r="C202" s="8"/>
      <c r="D202" s="9" t="s">
        <v>87</v>
      </c>
      <c r="E202" s="16"/>
      <c r="F202" s="16">
        <f t="shared" si="11"/>
        <v>300</v>
      </c>
      <c r="G202" s="31">
        <v>500</v>
      </c>
      <c r="H202" s="16"/>
      <c r="I202" s="16"/>
      <c r="J202" s="7" t="s">
        <v>299</v>
      </c>
      <c r="K202" s="9">
        <v>25600</v>
      </c>
      <c r="M202" s="15">
        <f t="shared" si="10"/>
        <v>210</v>
      </c>
      <c r="N202" s="16">
        <v>350</v>
      </c>
    </row>
    <row r="203" spans="1:14" x14ac:dyDescent="0.25">
      <c r="A203" s="7"/>
      <c r="B203" s="7" t="s">
        <v>418</v>
      </c>
      <c r="C203" s="8"/>
      <c r="D203" s="9" t="s">
        <v>87</v>
      </c>
      <c r="E203" s="16"/>
      <c r="F203" s="16">
        <f t="shared" si="11"/>
        <v>300</v>
      </c>
      <c r="G203" s="31">
        <v>500</v>
      </c>
      <c r="H203" s="16"/>
      <c r="I203" s="16"/>
      <c r="J203" s="7" t="s">
        <v>299</v>
      </c>
      <c r="K203" s="9">
        <v>26600</v>
      </c>
      <c r="M203" s="15">
        <f t="shared" si="10"/>
        <v>210</v>
      </c>
      <c r="N203" s="16">
        <v>350</v>
      </c>
    </row>
    <row r="204" spans="1:14" x14ac:dyDescent="0.25">
      <c r="A204" s="7"/>
      <c r="B204" s="7" t="s">
        <v>419</v>
      </c>
      <c r="C204" s="8"/>
      <c r="D204" s="9" t="s">
        <v>87</v>
      </c>
      <c r="E204" s="16"/>
      <c r="F204" s="16">
        <f t="shared" si="11"/>
        <v>300</v>
      </c>
      <c r="G204" s="31">
        <v>500</v>
      </c>
      <c r="H204" s="16"/>
      <c r="I204" s="16"/>
      <c r="J204" s="7" t="s">
        <v>299</v>
      </c>
      <c r="K204" s="9">
        <v>27786</v>
      </c>
      <c r="M204" s="15">
        <f t="shared" si="10"/>
        <v>210</v>
      </c>
      <c r="N204" s="16">
        <v>350</v>
      </c>
    </row>
    <row r="205" spans="1:14" ht="30" x14ac:dyDescent="0.25">
      <c r="A205" s="7"/>
      <c r="B205" s="7" t="s">
        <v>420</v>
      </c>
      <c r="C205" s="8"/>
      <c r="D205" s="9" t="s">
        <v>87</v>
      </c>
      <c r="E205" s="16"/>
      <c r="F205" s="16">
        <f t="shared" si="11"/>
        <v>300</v>
      </c>
      <c r="G205" s="31">
        <v>500</v>
      </c>
      <c r="H205" s="16"/>
      <c r="I205" s="16"/>
      <c r="J205" s="7" t="s">
        <v>299</v>
      </c>
      <c r="K205" s="9">
        <v>29065</v>
      </c>
      <c r="M205" s="15">
        <f t="shared" si="10"/>
        <v>210</v>
      </c>
      <c r="N205" s="16">
        <v>350</v>
      </c>
    </row>
    <row r="206" spans="1:14" ht="30" x14ac:dyDescent="0.25">
      <c r="A206" s="7"/>
      <c r="B206" s="7" t="s">
        <v>422</v>
      </c>
      <c r="C206" s="8"/>
      <c r="D206" s="9" t="s">
        <v>87</v>
      </c>
      <c r="E206" s="16"/>
      <c r="F206" s="16">
        <f t="shared" si="11"/>
        <v>300</v>
      </c>
      <c r="G206" s="31">
        <v>500</v>
      </c>
      <c r="H206" s="16"/>
      <c r="I206" s="16"/>
      <c r="J206" s="7" t="s">
        <v>299</v>
      </c>
      <c r="K206" s="9">
        <v>29075</v>
      </c>
      <c r="M206" s="15">
        <f t="shared" si="10"/>
        <v>210</v>
      </c>
      <c r="N206" s="16">
        <v>350</v>
      </c>
    </row>
    <row r="207" spans="1:14" ht="30" x14ac:dyDescent="0.25">
      <c r="A207" s="7"/>
      <c r="B207" s="7" t="s">
        <v>421</v>
      </c>
      <c r="C207" s="8"/>
      <c r="D207" s="9" t="s">
        <v>87</v>
      </c>
      <c r="E207" s="16"/>
      <c r="F207" s="16">
        <f t="shared" si="11"/>
        <v>150</v>
      </c>
      <c r="G207" s="31">
        <v>250</v>
      </c>
      <c r="H207" s="16"/>
      <c r="I207" s="16"/>
      <c r="J207" s="7" t="s">
        <v>299</v>
      </c>
      <c r="K207" s="9">
        <v>29085</v>
      </c>
      <c r="M207" s="15">
        <f t="shared" si="10"/>
        <v>60</v>
      </c>
      <c r="N207" s="16">
        <v>100</v>
      </c>
    </row>
    <row r="208" spans="1:14" x14ac:dyDescent="0.25">
      <c r="A208" s="7"/>
      <c r="B208" s="7" t="s">
        <v>378</v>
      </c>
      <c r="C208" s="8"/>
      <c r="D208" s="9" t="s">
        <v>87</v>
      </c>
      <c r="E208" s="16"/>
      <c r="F208" s="16">
        <f t="shared" si="11"/>
        <v>150</v>
      </c>
      <c r="G208" s="31">
        <v>250</v>
      </c>
      <c r="H208" s="16"/>
      <c r="I208" s="16"/>
      <c r="J208" s="7" t="s">
        <v>299</v>
      </c>
      <c r="K208" s="9">
        <v>29105</v>
      </c>
      <c r="M208" s="15">
        <f t="shared" si="10"/>
        <v>120</v>
      </c>
      <c r="N208" s="16">
        <v>200</v>
      </c>
    </row>
    <row r="209" spans="1:14" x14ac:dyDescent="0.25">
      <c r="A209" s="7"/>
      <c r="B209" s="7" t="s">
        <v>378</v>
      </c>
      <c r="C209" s="8"/>
      <c r="D209" s="9" t="s">
        <v>87</v>
      </c>
      <c r="E209" s="16"/>
      <c r="F209" s="16">
        <f t="shared" si="11"/>
        <v>150</v>
      </c>
      <c r="G209" s="31">
        <v>250</v>
      </c>
      <c r="H209" s="16"/>
      <c r="I209" s="16"/>
      <c r="J209" s="7" t="s">
        <v>299</v>
      </c>
      <c r="K209" s="9">
        <v>29125</v>
      </c>
      <c r="M209" s="15">
        <f t="shared" si="10"/>
        <v>90</v>
      </c>
      <c r="N209" s="16">
        <v>150</v>
      </c>
    </row>
    <row r="210" spans="1:14" x14ac:dyDescent="0.25">
      <c r="A210" s="7"/>
      <c r="B210" s="7" t="s">
        <v>377</v>
      </c>
      <c r="C210" s="8"/>
      <c r="D210" s="9" t="s">
        <v>87</v>
      </c>
      <c r="E210" s="16"/>
      <c r="F210" s="16">
        <f t="shared" si="11"/>
        <v>150</v>
      </c>
      <c r="G210" s="31">
        <v>250</v>
      </c>
      <c r="H210" s="16"/>
      <c r="I210" s="16"/>
      <c r="J210" s="7" t="s">
        <v>299</v>
      </c>
      <c r="K210" s="9">
        <v>29130</v>
      </c>
      <c r="M210" s="15">
        <f t="shared" si="10"/>
        <v>66</v>
      </c>
      <c r="N210" s="16">
        <v>110</v>
      </c>
    </row>
    <row r="211" spans="1:14" x14ac:dyDescent="0.25">
      <c r="A211" s="7"/>
      <c r="B211" s="7" t="s">
        <v>423</v>
      </c>
      <c r="C211" s="8"/>
      <c r="D211" s="9" t="s">
        <v>87</v>
      </c>
      <c r="E211" s="16"/>
      <c r="F211" s="16">
        <f t="shared" si="11"/>
        <v>300</v>
      </c>
      <c r="G211" s="31">
        <v>500</v>
      </c>
      <c r="H211" s="16"/>
      <c r="I211" s="16"/>
      <c r="J211" s="7" t="s">
        <v>299</v>
      </c>
      <c r="K211" s="9">
        <v>29260</v>
      </c>
      <c r="M211" s="15">
        <f t="shared" si="10"/>
        <v>210</v>
      </c>
      <c r="N211" s="16">
        <v>350</v>
      </c>
    </row>
    <row r="212" spans="1:14" ht="30" x14ac:dyDescent="0.25">
      <c r="A212" s="7"/>
      <c r="B212" s="7" t="s">
        <v>424</v>
      </c>
      <c r="C212" s="8"/>
      <c r="D212" s="9" t="s">
        <v>87</v>
      </c>
      <c r="E212" s="16"/>
      <c r="F212" s="16">
        <f t="shared" si="11"/>
        <v>300</v>
      </c>
      <c r="G212" s="31">
        <v>500</v>
      </c>
      <c r="H212" s="16"/>
      <c r="I212" s="16"/>
      <c r="J212" s="7" t="s">
        <v>299</v>
      </c>
      <c r="K212" s="9">
        <v>29405</v>
      </c>
      <c r="M212" s="15">
        <f t="shared" si="10"/>
        <v>210</v>
      </c>
      <c r="N212" s="16">
        <v>350</v>
      </c>
    </row>
    <row r="213" spans="1:14" ht="30" x14ac:dyDescent="0.25">
      <c r="A213" s="7"/>
      <c r="B213" s="1" t="s">
        <v>380</v>
      </c>
      <c r="C213" s="8"/>
      <c r="D213" s="9" t="s">
        <v>87</v>
      </c>
      <c r="E213" s="16"/>
      <c r="F213" s="16">
        <f t="shared" si="11"/>
        <v>150</v>
      </c>
      <c r="G213" s="31">
        <v>250</v>
      </c>
      <c r="H213" s="16"/>
      <c r="I213" s="16"/>
      <c r="J213" s="7" t="s">
        <v>299</v>
      </c>
      <c r="K213" s="9">
        <v>29505</v>
      </c>
      <c r="M213" s="15">
        <f t="shared" si="10"/>
        <v>240.6</v>
      </c>
      <c r="N213" s="16">
        <v>401</v>
      </c>
    </row>
    <row r="214" spans="1:14" ht="30" x14ac:dyDescent="0.25">
      <c r="A214" s="7"/>
      <c r="B214" s="7" t="s">
        <v>425</v>
      </c>
      <c r="C214" s="8"/>
      <c r="D214" s="9" t="s">
        <v>87</v>
      </c>
      <c r="E214" s="16"/>
      <c r="F214" s="16">
        <f t="shared" si="11"/>
        <v>150</v>
      </c>
      <c r="G214" s="31">
        <v>250</v>
      </c>
      <c r="H214" s="16"/>
      <c r="I214" s="16"/>
      <c r="J214" s="7" t="s">
        <v>299</v>
      </c>
      <c r="K214" s="9">
        <v>29515</v>
      </c>
      <c r="M214" s="15">
        <f t="shared" si="10"/>
        <v>60</v>
      </c>
      <c r="N214" s="16">
        <v>100</v>
      </c>
    </row>
    <row r="215" spans="1:14" x14ac:dyDescent="0.25">
      <c r="A215" s="7"/>
      <c r="B215" s="7" t="s">
        <v>376</v>
      </c>
      <c r="C215" s="8"/>
      <c r="D215" s="9" t="s">
        <v>87</v>
      </c>
      <c r="E215" s="16"/>
      <c r="F215" s="16">
        <f t="shared" si="11"/>
        <v>150</v>
      </c>
      <c r="G215" s="31">
        <v>250</v>
      </c>
      <c r="H215" s="16"/>
      <c r="I215" s="16"/>
      <c r="J215" s="7" t="s">
        <v>299</v>
      </c>
      <c r="K215" s="9">
        <v>29530</v>
      </c>
      <c r="M215" s="15">
        <f t="shared" si="10"/>
        <v>72</v>
      </c>
      <c r="N215" s="16">
        <v>120</v>
      </c>
    </row>
    <row r="216" spans="1:14" ht="30" x14ac:dyDescent="0.25">
      <c r="A216" s="7"/>
      <c r="B216" s="7" t="s">
        <v>426</v>
      </c>
      <c r="C216" s="8"/>
      <c r="D216" s="9" t="s">
        <v>87</v>
      </c>
      <c r="E216" s="16"/>
      <c r="F216" s="16">
        <f t="shared" si="11"/>
        <v>300</v>
      </c>
      <c r="G216" s="31">
        <v>500</v>
      </c>
      <c r="H216" s="16"/>
      <c r="I216" s="16"/>
      <c r="J216" s="7" t="s">
        <v>299</v>
      </c>
      <c r="K216" s="9">
        <v>29705</v>
      </c>
      <c r="M216" s="15">
        <f t="shared" si="10"/>
        <v>210</v>
      </c>
      <c r="N216" s="16">
        <v>350</v>
      </c>
    </row>
    <row r="217" spans="1:14" s="39" customFormat="1" ht="45" x14ac:dyDescent="0.25">
      <c r="A217" s="7"/>
      <c r="B217" s="7" t="s">
        <v>427</v>
      </c>
      <c r="C217" s="8"/>
      <c r="D217" s="9" t="s">
        <v>87</v>
      </c>
      <c r="E217" s="16"/>
      <c r="F217" s="31">
        <f t="shared" si="11"/>
        <v>300</v>
      </c>
      <c r="G217" s="31">
        <v>500</v>
      </c>
      <c r="H217" s="16"/>
      <c r="I217" s="16"/>
      <c r="J217" s="7" t="s">
        <v>299</v>
      </c>
      <c r="K217" s="9">
        <v>64455</v>
      </c>
      <c r="L217" s="3"/>
      <c r="M217" s="15">
        <f t="shared" si="10"/>
        <v>210</v>
      </c>
      <c r="N217" s="16">
        <v>350</v>
      </c>
    </row>
    <row r="218" spans="1:14" s="39" customFormat="1" x14ac:dyDescent="0.25">
      <c r="A218" s="36"/>
      <c r="B218" s="36" t="s">
        <v>315</v>
      </c>
      <c r="C218" s="37"/>
      <c r="D218" s="38" t="s">
        <v>87</v>
      </c>
      <c r="E218" s="31"/>
      <c r="F218" s="31">
        <f t="shared" si="11"/>
        <v>204</v>
      </c>
      <c r="G218" s="31">
        <v>340</v>
      </c>
      <c r="H218" s="31"/>
      <c r="I218" s="31"/>
      <c r="J218" s="36" t="s">
        <v>296</v>
      </c>
      <c r="K218" s="38">
        <v>11055</v>
      </c>
      <c r="M218" s="40">
        <f t="shared" si="10"/>
        <v>100.8</v>
      </c>
      <c r="N218" s="31">
        <v>168</v>
      </c>
    </row>
    <row r="219" spans="1:14" s="39" customFormat="1" x14ac:dyDescent="0.25">
      <c r="A219" s="36"/>
      <c r="B219" s="36" t="s">
        <v>316</v>
      </c>
      <c r="C219" s="37"/>
      <c r="D219" s="38" t="s">
        <v>87</v>
      </c>
      <c r="E219" s="31"/>
      <c r="F219" s="31">
        <f t="shared" si="11"/>
        <v>216</v>
      </c>
      <c r="G219" s="31">
        <v>360</v>
      </c>
      <c r="H219" s="31"/>
      <c r="I219" s="31"/>
      <c r="J219" s="36" t="s">
        <v>296</v>
      </c>
      <c r="K219" s="38">
        <v>11056</v>
      </c>
      <c r="M219" s="40">
        <f t="shared" si="10"/>
        <v>100.8</v>
      </c>
      <c r="N219" s="31">
        <v>168</v>
      </c>
    </row>
    <row r="220" spans="1:14" s="39" customFormat="1" x14ac:dyDescent="0.25">
      <c r="A220" s="36"/>
      <c r="B220" s="36" t="s">
        <v>317</v>
      </c>
      <c r="C220" s="37"/>
      <c r="D220" s="38" t="s">
        <v>87</v>
      </c>
      <c r="E220" s="31"/>
      <c r="F220" s="31">
        <f t="shared" si="11"/>
        <v>228</v>
      </c>
      <c r="G220" s="31">
        <v>380</v>
      </c>
      <c r="H220" s="31"/>
      <c r="I220" s="31"/>
      <c r="J220" s="36" t="s">
        <v>296</v>
      </c>
      <c r="K220" s="38">
        <v>11057</v>
      </c>
      <c r="M220" s="40">
        <f t="shared" si="10"/>
        <v>114.6</v>
      </c>
      <c r="N220" s="31">
        <v>191</v>
      </c>
    </row>
    <row r="221" spans="1:14" s="39" customFormat="1" x14ac:dyDescent="0.25">
      <c r="A221" s="36"/>
      <c r="B221" s="36" t="s">
        <v>318</v>
      </c>
      <c r="C221" s="37"/>
      <c r="D221" s="38" t="s">
        <v>87</v>
      </c>
      <c r="E221" s="31"/>
      <c r="F221" s="31">
        <f t="shared" si="11"/>
        <v>112.8</v>
      </c>
      <c r="G221" s="31">
        <v>188</v>
      </c>
      <c r="H221" s="31"/>
      <c r="I221" s="31"/>
      <c r="J221" s="36" t="s">
        <v>296</v>
      </c>
      <c r="K221" s="38">
        <v>11719</v>
      </c>
      <c r="M221" s="40">
        <f t="shared" si="10"/>
        <v>73.2</v>
      </c>
      <c r="N221" s="31">
        <v>122</v>
      </c>
    </row>
    <row r="222" spans="1:14" s="39" customFormat="1" x14ac:dyDescent="0.25">
      <c r="A222" s="36"/>
      <c r="B222" s="36" t="s">
        <v>379</v>
      </c>
      <c r="C222" s="37"/>
      <c r="D222" s="38" t="s">
        <v>87</v>
      </c>
      <c r="E222" s="31"/>
      <c r="F222" s="31">
        <f t="shared" si="11"/>
        <v>112.8</v>
      </c>
      <c r="G222" s="31">
        <v>188</v>
      </c>
      <c r="H222" s="31"/>
      <c r="I222" s="31"/>
      <c r="J222" s="36" t="s">
        <v>296</v>
      </c>
      <c r="K222" s="38">
        <v>11720</v>
      </c>
      <c r="M222" s="40">
        <f t="shared" si="10"/>
        <v>73.2</v>
      </c>
      <c r="N222" s="31">
        <v>122</v>
      </c>
    </row>
    <row r="223" spans="1:14" s="39" customFormat="1" x14ac:dyDescent="0.25">
      <c r="A223" s="36"/>
      <c r="B223" s="36" t="s">
        <v>319</v>
      </c>
      <c r="C223" s="37"/>
      <c r="D223" s="38" t="s">
        <v>87</v>
      </c>
      <c r="E223" s="31"/>
      <c r="F223" s="31">
        <f t="shared" si="11"/>
        <v>150</v>
      </c>
      <c r="G223" s="31">
        <v>250</v>
      </c>
      <c r="H223" s="31"/>
      <c r="I223" s="31"/>
      <c r="J223" s="36" t="s">
        <v>296</v>
      </c>
      <c r="K223" s="38">
        <v>11721</v>
      </c>
      <c r="M223" s="40">
        <f t="shared" si="10"/>
        <v>122.39999999999999</v>
      </c>
      <c r="N223" s="31">
        <v>204</v>
      </c>
    </row>
    <row r="224" spans="1:14" s="39" customFormat="1" x14ac:dyDescent="0.25">
      <c r="A224" s="36"/>
      <c r="B224" s="36" t="s">
        <v>320</v>
      </c>
      <c r="C224" s="37"/>
      <c r="D224" s="38" t="s">
        <v>87</v>
      </c>
      <c r="E224" s="31"/>
      <c r="F224" s="31">
        <f t="shared" si="11"/>
        <v>354</v>
      </c>
      <c r="G224" s="31">
        <v>590</v>
      </c>
      <c r="H224" s="31"/>
      <c r="I224" s="31"/>
      <c r="J224" s="36" t="s">
        <v>296</v>
      </c>
      <c r="K224" s="38">
        <v>11730</v>
      </c>
      <c r="M224" s="40">
        <f t="shared" si="10"/>
        <v>156</v>
      </c>
      <c r="N224" s="31">
        <v>260</v>
      </c>
    </row>
    <row r="225" spans="1:14" s="39" customFormat="1" ht="30" x14ac:dyDescent="0.25">
      <c r="A225" s="36"/>
      <c r="B225" s="36" t="s">
        <v>314</v>
      </c>
      <c r="C225" s="37"/>
      <c r="D225" s="38" t="s">
        <v>87</v>
      </c>
      <c r="E225" s="31"/>
      <c r="F225" s="31">
        <f t="shared" si="11"/>
        <v>1968.6</v>
      </c>
      <c r="G225" s="31">
        <v>3281</v>
      </c>
      <c r="H225" s="31"/>
      <c r="I225" s="31"/>
      <c r="J225" s="36" t="s">
        <v>295</v>
      </c>
      <c r="K225" s="38">
        <v>36573</v>
      </c>
      <c r="M225" s="40">
        <f t="shared" si="10"/>
        <v>660</v>
      </c>
      <c r="N225" s="31">
        <v>1100</v>
      </c>
    </row>
    <row r="226" spans="1:14" s="39" customFormat="1" ht="30" x14ac:dyDescent="0.25">
      <c r="A226" s="36"/>
      <c r="B226" s="36" t="s">
        <v>321</v>
      </c>
      <c r="C226" s="37"/>
      <c r="D226" s="38" t="s">
        <v>87</v>
      </c>
      <c r="E226" s="31"/>
      <c r="F226" s="31">
        <f t="shared" si="11"/>
        <v>1314</v>
      </c>
      <c r="G226" s="31">
        <v>2190</v>
      </c>
      <c r="H226" s="31"/>
      <c r="I226" s="31"/>
      <c r="J226" s="36" t="s">
        <v>295</v>
      </c>
      <c r="K226" s="38">
        <v>36569</v>
      </c>
      <c r="M226" s="40">
        <f t="shared" si="10"/>
        <v>174</v>
      </c>
      <c r="N226" s="31">
        <v>290</v>
      </c>
    </row>
    <row r="227" spans="1:14" s="39" customFormat="1" ht="30" x14ac:dyDescent="0.25">
      <c r="A227" s="36"/>
      <c r="B227" s="36" t="s">
        <v>323</v>
      </c>
      <c r="C227" s="37"/>
      <c r="D227" s="38" t="s">
        <v>324</v>
      </c>
      <c r="E227" s="31"/>
      <c r="F227" s="31">
        <f t="shared" si="11"/>
        <v>660</v>
      </c>
      <c r="G227" s="31">
        <v>1100</v>
      </c>
      <c r="H227" s="31"/>
      <c r="I227" s="31"/>
      <c r="J227" s="36" t="s">
        <v>322</v>
      </c>
      <c r="K227" s="38">
        <v>11042</v>
      </c>
      <c r="M227" s="40">
        <f t="shared" si="10"/>
        <v>240</v>
      </c>
      <c r="N227" s="31">
        <v>400</v>
      </c>
    </row>
    <row r="228" spans="1:14" s="39" customFormat="1" ht="30" x14ac:dyDescent="0.25">
      <c r="A228" s="36"/>
      <c r="B228" s="36" t="s">
        <v>323</v>
      </c>
      <c r="C228" s="37"/>
      <c r="D228" s="38" t="s">
        <v>87</v>
      </c>
      <c r="E228" s="31"/>
      <c r="F228" s="31">
        <f t="shared" si="11"/>
        <v>351</v>
      </c>
      <c r="G228" s="31">
        <v>585</v>
      </c>
      <c r="H228" s="31"/>
      <c r="I228" s="31"/>
      <c r="J228" s="36" t="s">
        <v>297</v>
      </c>
      <c r="K228" s="38">
        <v>11042</v>
      </c>
      <c r="M228" s="40">
        <f t="shared" si="10"/>
        <v>90</v>
      </c>
      <c r="N228" s="31">
        <v>150</v>
      </c>
    </row>
    <row r="229" spans="1:14" s="39" customFormat="1" ht="30" x14ac:dyDescent="0.25">
      <c r="A229" s="36"/>
      <c r="B229" s="36" t="s">
        <v>374</v>
      </c>
      <c r="C229" s="37"/>
      <c r="D229" s="38" t="s">
        <v>87</v>
      </c>
      <c r="E229" s="31"/>
      <c r="F229" s="31">
        <f t="shared" si="11"/>
        <v>543.6</v>
      </c>
      <c r="G229" s="31">
        <v>906</v>
      </c>
      <c r="H229" s="31"/>
      <c r="I229" s="31"/>
      <c r="J229" s="36" t="s">
        <v>297</v>
      </c>
      <c r="K229" s="38">
        <v>11043</v>
      </c>
      <c r="M229" s="40">
        <f t="shared" si="10"/>
        <v>193.2</v>
      </c>
      <c r="N229" s="31">
        <v>322</v>
      </c>
    </row>
    <row r="230" spans="1:14" s="39" customFormat="1" ht="30" x14ac:dyDescent="0.25">
      <c r="A230" s="36"/>
      <c r="B230" s="36" t="s">
        <v>375</v>
      </c>
      <c r="C230" s="37"/>
      <c r="D230" s="38" t="s">
        <v>87</v>
      </c>
      <c r="E230" s="31"/>
      <c r="F230" s="31">
        <f t="shared" si="11"/>
        <v>68.399999999999991</v>
      </c>
      <c r="G230" s="31">
        <v>114</v>
      </c>
      <c r="H230" s="31"/>
      <c r="I230" s="31"/>
      <c r="J230" s="36" t="s">
        <v>297</v>
      </c>
      <c r="K230" s="38">
        <v>11046</v>
      </c>
      <c r="M230" s="40">
        <f t="shared" si="10"/>
        <v>69.599999999999994</v>
      </c>
      <c r="N230" s="31">
        <v>116</v>
      </c>
    </row>
    <row r="231" spans="1:14" s="39" customFormat="1" x14ac:dyDescent="0.25">
      <c r="A231" s="36"/>
      <c r="B231" s="36" t="s">
        <v>372</v>
      </c>
      <c r="C231" s="37"/>
      <c r="D231" s="38" t="s">
        <v>87</v>
      </c>
      <c r="E231" s="31"/>
      <c r="F231" s="31">
        <f t="shared" si="11"/>
        <v>204</v>
      </c>
      <c r="G231" s="31">
        <v>340</v>
      </c>
      <c r="H231" s="31"/>
      <c r="I231" s="31"/>
      <c r="J231" s="36" t="s">
        <v>297</v>
      </c>
      <c r="K231" s="38">
        <v>11056</v>
      </c>
      <c r="M231" s="40">
        <f t="shared" si="10"/>
        <v>81.599999999999994</v>
      </c>
      <c r="N231" s="31">
        <v>136</v>
      </c>
    </row>
    <row r="232" spans="1:14" s="39" customFormat="1" x14ac:dyDescent="0.25">
      <c r="A232" s="36"/>
      <c r="B232" s="36" t="s">
        <v>373</v>
      </c>
      <c r="C232" s="37"/>
      <c r="D232" s="38" t="s">
        <v>87</v>
      </c>
      <c r="E232" s="31"/>
      <c r="F232" s="31">
        <f t="shared" si="11"/>
        <v>228</v>
      </c>
      <c r="G232" s="31">
        <v>380</v>
      </c>
      <c r="H232" s="31"/>
      <c r="I232" s="31"/>
      <c r="J232" s="36" t="s">
        <v>297</v>
      </c>
      <c r="K232" s="38">
        <v>11057</v>
      </c>
      <c r="M232" s="40">
        <f t="shared" si="10"/>
        <v>114.6</v>
      </c>
      <c r="N232" s="31">
        <v>191</v>
      </c>
    </row>
    <row r="233" spans="1:14" s="39" customFormat="1" ht="15" customHeight="1" x14ac:dyDescent="0.25">
      <c r="A233" s="36"/>
      <c r="B233" s="36" t="s">
        <v>371</v>
      </c>
      <c r="C233" s="37"/>
      <c r="D233" s="38" t="s">
        <v>87</v>
      </c>
      <c r="E233" s="31"/>
      <c r="F233" s="31">
        <f t="shared" si="11"/>
        <v>183.6</v>
      </c>
      <c r="G233" s="31">
        <v>306</v>
      </c>
      <c r="H233" s="31"/>
      <c r="I233" s="31"/>
      <c r="J233" s="36" t="s">
        <v>297</v>
      </c>
      <c r="K233" s="38">
        <v>17250</v>
      </c>
      <c r="M233" s="40">
        <f t="shared" si="10"/>
        <v>45.6</v>
      </c>
      <c r="N233" s="31">
        <v>76</v>
      </c>
    </row>
    <row r="234" spans="1:14" s="39" customFormat="1" ht="30" x14ac:dyDescent="0.25">
      <c r="A234" s="36"/>
      <c r="B234" s="36" t="s">
        <v>369</v>
      </c>
      <c r="C234" s="37"/>
      <c r="D234" s="38" t="s">
        <v>87</v>
      </c>
      <c r="E234" s="31"/>
      <c r="F234" s="31">
        <f t="shared" si="11"/>
        <v>150</v>
      </c>
      <c r="G234" s="31">
        <v>250</v>
      </c>
      <c r="H234" s="31"/>
      <c r="I234" s="31"/>
      <c r="J234" s="36" t="s">
        <v>297</v>
      </c>
      <c r="K234" s="38">
        <v>29581</v>
      </c>
      <c r="M234" s="40">
        <f t="shared" si="10"/>
        <v>16.2</v>
      </c>
      <c r="N234" s="31">
        <v>27</v>
      </c>
    </row>
    <row r="235" spans="1:14" s="39" customFormat="1" x14ac:dyDescent="0.25">
      <c r="A235" s="36"/>
      <c r="B235" s="36" t="s">
        <v>370</v>
      </c>
      <c r="C235" s="37"/>
      <c r="D235" s="38" t="s">
        <v>87</v>
      </c>
      <c r="E235" s="31"/>
      <c r="F235" s="31">
        <f t="shared" si="11"/>
        <v>150</v>
      </c>
      <c r="G235" s="31">
        <v>250</v>
      </c>
      <c r="H235" s="31"/>
      <c r="I235" s="31"/>
      <c r="J235" s="36" t="s">
        <v>297</v>
      </c>
      <c r="K235" s="38">
        <v>29580</v>
      </c>
      <c r="M235" s="40">
        <f t="shared" si="10"/>
        <v>43.8</v>
      </c>
      <c r="N235" s="31">
        <v>73</v>
      </c>
    </row>
    <row r="236" spans="1:14" s="39" customFormat="1" x14ac:dyDescent="0.25">
      <c r="A236" s="36"/>
      <c r="B236" s="36" t="s">
        <v>326</v>
      </c>
      <c r="C236" s="37"/>
      <c r="D236" s="38" t="s">
        <v>87</v>
      </c>
      <c r="E236" s="31"/>
      <c r="F236" s="31">
        <f t="shared" si="11"/>
        <v>183.6</v>
      </c>
      <c r="G236" s="31">
        <v>306</v>
      </c>
      <c r="H236" s="31"/>
      <c r="I236" s="31"/>
      <c r="J236" s="36" t="s">
        <v>297</v>
      </c>
      <c r="K236" s="38">
        <v>97605</v>
      </c>
      <c r="M236" s="40">
        <f t="shared" si="10"/>
        <v>39.6</v>
      </c>
      <c r="N236" s="31">
        <v>66</v>
      </c>
    </row>
    <row r="237" spans="1:14" s="39" customFormat="1" x14ac:dyDescent="0.25">
      <c r="A237" s="36"/>
      <c r="B237" s="36" t="s">
        <v>325</v>
      </c>
      <c r="C237" s="37"/>
      <c r="D237" s="38" t="s">
        <v>87</v>
      </c>
      <c r="E237" s="31"/>
      <c r="F237" s="31">
        <f t="shared" si="11"/>
        <v>183.6</v>
      </c>
      <c r="G237" s="31">
        <v>306</v>
      </c>
      <c r="H237" s="31"/>
      <c r="I237" s="31"/>
      <c r="J237" s="36" t="s">
        <v>297</v>
      </c>
      <c r="K237" s="38">
        <v>97597</v>
      </c>
      <c r="M237" s="40">
        <f t="shared" si="10"/>
        <v>28.2</v>
      </c>
      <c r="N237" s="31">
        <v>47</v>
      </c>
    </row>
    <row r="238" spans="1:14" s="39" customFormat="1" ht="30" x14ac:dyDescent="0.25">
      <c r="A238" s="36"/>
      <c r="B238" s="36" t="s">
        <v>368</v>
      </c>
      <c r="C238" s="37"/>
      <c r="D238" s="38" t="s">
        <v>87</v>
      </c>
      <c r="E238" s="31"/>
      <c r="F238" s="31">
        <f t="shared" si="11"/>
        <v>45</v>
      </c>
      <c r="G238" s="31">
        <v>75</v>
      </c>
      <c r="H238" s="31"/>
      <c r="I238" s="31"/>
      <c r="J238" s="36" t="s">
        <v>297</v>
      </c>
      <c r="K238" s="38">
        <v>97598</v>
      </c>
      <c r="M238" s="40">
        <f t="shared" si="10"/>
        <v>42</v>
      </c>
      <c r="N238" s="31">
        <v>70</v>
      </c>
    </row>
    <row r="239" spans="1:14" s="39" customFormat="1" x14ac:dyDescent="0.25">
      <c r="A239" s="36"/>
      <c r="B239" s="36" t="s">
        <v>327</v>
      </c>
      <c r="C239" s="37"/>
      <c r="D239" s="38" t="s">
        <v>87</v>
      </c>
      <c r="E239" s="31"/>
      <c r="F239" s="31">
        <f t="shared" si="11"/>
        <v>383.4</v>
      </c>
      <c r="G239" s="31">
        <v>639</v>
      </c>
      <c r="H239" s="31"/>
      <c r="I239" s="31"/>
      <c r="J239" s="36" t="s">
        <v>298</v>
      </c>
      <c r="K239" s="38">
        <v>10060</v>
      </c>
      <c r="M239" s="40">
        <f t="shared" si="10"/>
        <v>186</v>
      </c>
      <c r="N239" s="31">
        <v>310</v>
      </c>
    </row>
    <row r="240" spans="1:14" s="39" customFormat="1" ht="30" x14ac:dyDescent="0.25">
      <c r="A240" s="7"/>
      <c r="B240" s="36" t="s">
        <v>367</v>
      </c>
      <c r="C240" s="8"/>
      <c r="D240" s="9" t="s">
        <v>87</v>
      </c>
      <c r="E240" s="16"/>
      <c r="F240" s="31" t="str">
        <f t="shared" si="11"/>
        <v/>
      </c>
      <c r="G240" s="31"/>
      <c r="H240" s="31"/>
      <c r="I240" s="31"/>
      <c r="J240" s="36" t="s">
        <v>298</v>
      </c>
      <c r="K240" s="38">
        <v>10120</v>
      </c>
      <c r="M240" s="40">
        <f t="shared" si="10"/>
        <v>210</v>
      </c>
      <c r="N240" s="31">
        <v>350</v>
      </c>
    </row>
    <row r="241" spans="1:14" s="39" customFormat="1" ht="45" x14ac:dyDescent="0.25">
      <c r="A241" s="7"/>
      <c r="B241" s="36" t="s">
        <v>366</v>
      </c>
      <c r="C241" s="8"/>
      <c r="D241" s="9" t="s">
        <v>87</v>
      </c>
      <c r="E241" s="16"/>
      <c r="F241" s="31"/>
      <c r="G241" s="31">
        <v>2689</v>
      </c>
      <c r="H241" s="31"/>
      <c r="I241" s="31"/>
      <c r="J241" s="36" t="s">
        <v>322</v>
      </c>
      <c r="K241" s="38">
        <v>10140</v>
      </c>
      <c r="M241" s="40">
        <f t="shared" si="10"/>
        <v>195.6</v>
      </c>
      <c r="N241" s="31">
        <v>326</v>
      </c>
    </row>
    <row r="242" spans="1:14" x14ac:dyDescent="0.25">
      <c r="A242" s="36"/>
      <c r="B242" s="36" t="s">
        <v>328</v>
      </c>
      <c r="C242" s="37"/>
      <c r="D242" s="38" t="s">
        <v>87</v>
      </c>
      <c r="E242" s="31"/>
      <c r="F242" s="31">
        <f t="shared" ref="F242:F255" si="12">IF(G242&lt;&gt;0,+G242*0.6,"")</f>
        <v>383.4</v>
      </c>
      <c r="G242" s="31">
        <v>639</v>
      </c>
      <c r="H242" s="31"/>
      <c r="I242" s="31"/>
      <c r="J242" s="36" t="s">
        <v>298</v>
      </c>
      <c r="K242" s="38">
        <v>10160</v>
      </c>
      <c r="L242" s="39"/>
      <c r="M242" s="40">
        <f t="shared" si="10"/>
        <v>210</v>
      </c>
      <c r="N242" s="31">
        <v>350</v>
      </c>
    </row>
    <row r="243" spans="1:14" s="39" customFormat="1" ht="30" x14ac:dyDescent="0.25">
      <c r="A243" s="36"/>
      <c r="B243" s="36" t="s">
        <v>333</v>
      </c>
      <c r="C243" s="37"/>
      <c r="D243" s="38" t="s">
        <v>87</v>
      </c>
      <c r="E243" s="31"/>
      <c r="F243" s="31">
        <f t="shared" si="12"/>
        <v>354</v>
      </c>
      <c r="G243" s="31">
        <v>590</v>
      </c>
      <c r="H243" s="31"/>
      <c r="I243" s="31"/>
      <c r="J243" s="36" t="s">
        <v>298</v>
      </c>
      <c r="K243" s="38">
        <v>11730</v>
      </c>
      <c r="M243" s="40">
        <f t="shared" si="10"/>
        <v>177</v>
      </c>
      <c r="N243" s="31">
        <v>295</v>
      </c>
    </row>
    <row r="244" spans="1:14" s="39" customFormat="1" ht="45" x14ac:dyDescent="0.25">
      <c r="A244" s="36"/>
      <c r="B244" s="36" t="s">
        <v>337</v>
      </c>
      <c r="C244" s="37"/>
      <c r="D244" s="38" t="s">
        <v>87</v>
      </c>
      <c r="E244" s="31"/>
      <c r="F244" s="31">
        <f t="shared" si="12"/>
        <v>165.6</v>
      </c>
      <c r="G244" s="31">
        <v>276</v>
      </c>
      <c r="H244" s="31"/>
      <c r="I244" s="31"/>
      <c r="J244" s="36" t="s">
        <v>298</v>
      </c>
      <c r="K244" s="38">
        <v>12001</v>
      </c>
      <c r="M244" s="40">
        <f t="shared" si="10"/>
        <v>82.2</v>
      </c>
      <c r="N244" s="31">
        <v>137</v>
      </c>
    </row>
    <row r="245" spans="1:14" ht="45" x14ac:dyDescent="0.25">
      <c r="A245" s="36"/>
      <c r="B245" s="36" t="s">
        <v>338</v>
      </c>
      <c r="C245" s="37"/>
      <c r="D245" s="38" t="s">
        <v>87</v>
      </c>
      <c r="E245" s="31"/>
      <c r="F245" s="31">
        <f t="shared" si="12"/>
        <v>165.6</v>
      </c>
      <c r="G245" s="31">
        <v>276</v>
      </c>
      <c r="H245" s="31"/>
      <c r="I245" s="31"/>
      <c r="J245" s="36" t="s">
        <v>298</v>
      </c>
      <c r="K245" s="38">
        <v>12002</v>
      </c>
      <c r="L245" s="39"/>
      <c r="M245" s="40">
        <f t="shared" si="10"/>
        <v>162</v>
      </c>
      <c r="N245" s="31">
        <v>270</v>
      </c>
    </row>
    <row r="246" spans="1:14" s="39" customFormat="1" ht="45" x14ac:dyDescent="0.25">
      <c r="A246" s="36"/>
      <c r="B246" s="36" t="s">
        <v>339</v>
      </c>
      <c r="C246" s="37"/>
      <c r="D246" s="38" t="s">
        <v>87</v>
      </c>
      <c r="E246" s="31"/>
      <c r="F246" s="31">
        <f t="shared" si="12"/>
        <v>180</v>
      </c>
      <c r="G246" s="31">
        <v>300</v>
      </c>
      <c r="H246" s="31"/>
      <c r="I246" s="31"/>
      <c r="J246" s="36" t="s">
        <v>298</v>
      </c>
      <c r="K246" s="38">
        <v>12004</v>
      </c>
      <c r="M246" s="40">
        <f t="shared" si="10"/>
        <v>204</v>
      </c>
      <c r="N246" s="31">
        <v>340</v>
      </c>
    </row>
    <row r="247" spans="1:14" s="39" customFormat="1" ht="45" x14ac:dyDescent="0.25">
      <c r="A247" s="36"/>
      <c r="B247" s="36" t="s">
        <v>340</v>
      </c>
      <c r="C247" s="37"/>
      <c r="D247" s="38" t="s">
        <v>87</v>
      </c>
      <c r="E247" s="31"/>
      <c r="F247" s="31">
        <f t="shared" si="12"/>
        <v>165.6</v>
      </c>
      <c r="G247" s="31">
        <v>276</v>
      </c>
      <c r="H247" s="31"/>
      <c r="I247" s="31"/>
      <c r="J247" s="36" t="s">
        <v>298</v>
      </c>
      <c r="K247" s="38">
        <v>12011</v>
      </c>
      <c r="M247" s="40">
        <f t="shared" si="10"/>
        <v>100.8</v>
      </c>
      <c r="N247" s="31">
        <v>168</v>
      </c>
    </row>
    <row r="248" spans="1:14" s="39" customFormat="1" ht="45" x14ac:dyDescent="0.25">
      <c r="A248" s="36"/>
      <c r="B248" s="36" t="s">
        <v>341</v>
      </c>
      <c r="C248" s="37"/>
      <c r="D248" s="38" t="s">
        <v>87</v>
      </c>
      <c r="E248" s="31"/>
      <c r="F248" s="31">
        <f t="shared" si="12"/>
        <v>165.6</v>
      </c>
      <c r="G248" s="31">
        <v>276</v>
      </c>
      <c r="H248" s="31"/>
      <c r="I248" s="31"/>
      <c r="J248" s="36" t="s">
        <v>298</v>
      </c>
      <c r="K248" s="38">
        <v>12013</v>
      </c>
      <c r="M248" s="40">
        <f t="shared" si="10"/>
        <v>174</v>
      </c>
      <c r="N248" s="31">
        <v>290</v>
      </c>
    </row>
    <row r="249" spans="1:14" s="39" customFormat="1" ht="45" x14ac:dyDescent="0.25">
      <c r="A249" s="36"/>
      <c r="B249" s="36" t="s">
        <v>342</v>
      </c>
      <c r="C249" s="37"/>
      <c r="D249" s="38" t="s">
        <v>87</v>
      </c>
      <c r="E249" s="31"/>
      <c r="F249" s="31">
        <f t="shared" si="12"/>
        <v>180</v>
      </c>
      <c r="G249" s="31">
        <v>300</v>
      </c>
      <c r="H249" s="31"/>
      <c r="I249" s="31"/>
      <c r="J249" s="36" t="s">
        <v>298</v>
      </c>
      <c r="K249" s="38">
        <v>12014</v>
      </c>
      <c r="M249" s="40">
        <f t="shared" si="10"/>
        <v>216</v>
      </c>
      <c r="N249" s="31">
        <v>360</v>
      </c>
    </row>
    <row r="250" spans="1:14" s="39" customFormat="1" x14ac:dyDescent="0.25">
      <c r="A250" s="36"/>
      <c r="B250" s="36" t="s">
        <v>332</v>
      </c>
      <c r="C250" s="37"/>
      <c r="D250" s="38" t="s">
        <v>87</v>
      </c>
      <c r="E250" s="31"/>
      <c r="F250" s="31">
        <f t="shared" si="12"/>
        <v>485.4</v>
      </c>
      <c r="G250" s="31">
        <v>809</v>
      </c>
      <c r="H250" s="31"/>
      <c r="I250" s="31"/>
      <c r="J250" s="36" t="s">
        <v>298</v>
      </c>
      <c r="K250" s="38">
        <v>20600</v>
      </c>
      <c r="M250" s="40">
        <f t="shared" si="10"/>
        <v>90</v>
      </c>
      <c r="N250" s="31">
        <v>150</v>
      </c>
    </row>
    <row r="251" spans="1:14" s="39" customFormat="1" x14ac:dyDescent="0.25">
      <c r="A251" s="36"/>
      <c r="B251" s="36" t="s">
        <v>332</v>
      </c>
      <c r="C251" s="37"/>
      <c r="D251" s="38" t="s">
        <v>87</v>
      </c>
      <c r="E251" s="31"/>
      <c r="F251" s="31" t="str">
        <f t="shared" si="12"/>
        <v/>
      </c>
      <c r="G251" s="31"/>
      <c r="H251" s="31"/>
      <c r="I251" s="31"/>
      <c r="J251" s="8" t="s">
        <v>169</v>
      </c>
      <c r="K251" s="38">
        <v>20600</v>
      </c>
      <c r="M251" s="40">
        <f t="shared" si="10"/>
        <v>90</v>
      </c>
      <c r="N251" s="31">
        <v>150</v>
      </c>
    </row>
    <row r="252" spans="1:14" s="39" customFormat="1" x14ac:dyDescent="0.25">
      <c r="A252" s="36"/>
      <c r="B252" s="36" t="s">
        <v>332</v>
      </c>
      <c r="C252" s="37"/>
      <c r="D252" s="38" t="s">
        <v>87</v>
      </c>
      <c r="E252" s="31"/>
      <c r="F252" s="31" t="str">
        <f t="shared" si="12"/>
        <v/>
      </c>
      <c r="G252" s="31"/>
      <c r="H252" s="31"/>
      <c r="I252" s="31"/>
      <c r="J252" s="36" t="s">
        <v>298</v>
      </c>
      <c r="K252" s="38">
        <v>20605</v>
      </c>
      <c r="M252" s="40">
        <f t="shared" ref="M252:M294" si="13">IF(N252&lt;&gt;0,+N252*0.6,"")</f>
        <v>102</v>
      </c>
      <c r="N252" s="31">
        <v>170</v>
      </c>
    </row>
    <row r="253" spans="1:14" s="39" customFormat="1" x14ac:dyDescent="0.25">
      <c r="A253" s="36"/>
      <c r="B253" s="36" t="s">
        <v>332</v>
      </c>
      <c r="C253" s="37"/>
      <c r="D253" s="38" t="s">
        <v>87</v>
      </c>
      <c r="E253" s="31"/>
      <c r="F253" s="31" t="str">
        <f t="shared" si="12"/>
        <v/>
      </c>
      <c r="G253" s="31"/>
      <c r="H253" s="31"/>
      <c r="I253" s="31"/>
      <c r="J253" s="36" t="s">
        <v>169</v>
      </c>
      <c r="K253" s="38">
        <v>20605</v>
      </c>
      <c r="M253" s="40">
        <f t="shared" si="13"/>
        <v>69</v>
      </c>
      <c r="N253" s="31">
        <v>115</v>
      </c>
    </row>
    <row r="254" spans="1:14" s="39" customFormat="1" x14ac:dyDescent="0.25">
      <c r="A254" s="7"/>
      <c r="B254" s="36" t="s">
        <v>332</v>
      </c>
      <c r="C254" s="37"/>
      <c r="D254" s="38" t="s">
        <v>87</v>
      </c>
      <c r="E254" s="31"/>
      <c r="F254" s="31" t="str">
        <f t="shared" si="12"/>
        <v/>
      </c>
      <c r="G254" s="31"/>
      <c r="H254" s="31"/>
      <c r="I254" s="31"/>
      <c r="J254" s="36" t="s">
        <v>298</v>
      </c>
      <c r="K254" s="38">
        <v>20610</v>
      </c>
      <c r="M254" s="40">
        <f t="shared" si="13"/>
        <v>114</v>
      </c>
      <c r="N254" s="31">
        <v>190</v>
      </c>
    </row>
    <row r="255" spans="1:14" s="39" customFormat="1" x14ac:dyDescent="0.25">
      <c r="A255" s="36"/>
      <c r="B255" s="36" t="s">
        <v>329</v>
      </c>
      <c r="C255" s="37"/>
      <c r="D255" s="38" t="s">
        <v>87</v>
      </c>
      <c r="E255" s="31"/>
      <c r="F255" s="31">
        <f t="shared" si="12"/>
        <v>318</v>
      </c>
      <c r="G255" s="31">
        <v>530</v>
      </c>
      <c r="H255" s="31"/>
      <c r="I255" s="31"/>
      <c r="J255" s="36" t="s">
        <v>298</v>
      </c>
      <c r="K255" s="38">
        <v>26010</v>
      </c>
      <c r="M255" s="40">
        <f t="shared" si="13"/>
        <v>240</v>
      </c>
      <c r="N255" s="31">
        <v>400</v>
      </c>
    </row>
    <row r="256" spans="1:14" s="39" customFormat="1" ht="30" x14ac:dyDescent="0.25">
      <c r="A256" s="36"/>
      <c r="B256" s="36" t="s">
        <v>380</v>
      </c>
      <c r="C256" s="37"/>
      <c r="D256" s="38" t="s">
        <v>87</v>
      </c>
      <c r="E256" s="31"/>
      <c r="F256" s="31"/>
      <c r="G256" s="31"/>
      <c r="H256" s="31"/>
      <c r="I256" s="31"/>
      <c r="J256" s="36" t="s">
        <v>298</v>
      </c>
      <c r="K256" s="38">
        <v>29505</v>
      </c>
      <c r="M256" s="40">
        <f t="shared" si="13"/>
        <v>240.6</v>
      </c>
      <c r="N256" s="31">
        <v>401</v>
      </c>
    </row>
    <row r="257" spans="1:14" s="39" customFormat="1" ht="45" x14ac:dyDescent="0.25">
      <c r="A257" s="36"/>
      <c r="B257" s="36" t="s">
        <v>331</v>
      </c>
      <c r="C257" s="37"/>
      <c r="D257" s="38" t="s">
        <v>87</v>
      </c>
      <c r="E257" s="31"/>
      <c r="F257" s="31">
        <f>IF(G257&lt;&gt;0,+G257*0.6,"")</f>
        <v>141</v>
      </c>
      <c r="G257" s="31">
        <v>235</v>
      </c>
      <c r="H257" s="31"/>
      <c r="I257" s="31"/>
      <c r="J257" s="36" t="s">
        <v>298</v>
      </c>
      <c r="K257" s="38">
        <v>30901</v>
      </c>
      <c r="M257" s="40">
        <f t="shared" si="13"/>
        <v>174</v>
      </c>
      <c r="N257" s="31">
        <v>290</v>
      </c>
    </row>
    <row r="258" spans="1:14" s="39" customFormat="1" x14ac:dyDescent="0.25">
      <c r="A258" s="36"/>
      <c r="B258" s="36" t="s">
        <v>336</v>
      </c>
      <c r="C258" s="37"/>
      <c r="D258" s="38" t="s">
        <v>87</v>
      </c>
      <c r="E258" s="31"/>
      <c r="F258" s="31">
        <f>IF(G258&lt;&gt;0,+G258*0.6,"")</f>
        <v>383.4</v>
      </c>
      <c r="G258" s="31">
        <v>639</v>
      </c>
      <c r="H258" s="31"/>
      <c r="I258" s="31"/>
      <c r="J258" s="36" t="s">
        <v>298</v>
      </c>
      <c r="K258" s="38">
        <v>31500</v>
      </c>
      <c r="M258" s="40">
        <f t="shared" si="13"/>
        <v>342</v>
      </c>
      <c r="N258" s="31">
        <v>570</v>
      </c>
    </row>
    <row r="259" spans="1:14" s="39" customFormat="1" x14ac:dyDescent="0.25">
      <c r="A259" s="36"/>
      <c r="B259" s="36" t="s">
        <v>334</v>
      </c>
      <c r="C259" s="37"/>
      <c r="D259" s="38" t="s">
        <v>87</v>
      </c>
      <c r="E259" s="31"/>
      <c r="F259" s="31">
        <f>IF(G259&lt;&gt;0,+G259*0.6,"")</f>
        <v>1410</v>
      </c>
      <c r="G259" s="31">
        <v>2350</v>
      </c>
      <c r="H259" s="31"/>
      <c r="I259" s="31"/>
      <c r="J259" s="36" t="s">
        <v>298</v>
      </c>
      <c r="K259" s="38">
        <v>36556</v>
      </c>
      <c r="M259" s="40">
        <f t="shared" si="13"/>
        <v>210</v>
      </c>
      <c r="N259" s="31">
        <v>350</v>
      </c>
    </row>
    <row r="260" spans="1:14" s="39" customFormat="1" x14ac:dyDescent="0.25">
      <c r="A260" s="36"/>
      <c r="B260" s="36" t="s">
        <v>335</v>
      </c>
      <c r="C260" s="37"/>
      <c r="D260" s="38" t="s">
        <v>87</v>
      </c>
      <c r="E260" s="31"/>
      <c r="F260" s="31">
        <f>IF(G260&lt;&gt;0,+G260*0.6,"")</f>
        <v>235.79999999999998</v>
      </c>
      <c r="G260" s="31">
        <v>393</v>
      </c>
      <c r="H260" s="31"/>
      <c r="I260" s="31"/>
      <c r="J260" s="36" t="s">
        <v>298</v>
      </c>
      <c r="K260" s="38">
        <v>51702</v>
      </c>
      <c r="M260" s="40">
        <f t="shared" si="13"/>
        <v>117</v>
      </c>
      <c r="N260" s="31">
        <v>195</v>
      </c>
    </row>
    <row r="261" spans="1:14" s="39" customFormat="1" x14ac:dyDescent="0.25">
      <c r="A261" s="36"/>
      <c r="B261" s="36" t="s">
        <v>335</v>
      </c>
      <c r="C261" s="37"/>
      <c r="D261" s="38"/>
      <c r="E261" s="31"/>
      <c r="F261" s="31"/>
      <c r="G261" s="31"/>
      <c r="H261" s="31"/>
      <c r="I261" s="31"/>
      <c r="J261" s="36" t="s">
        <v>169</v>
      </c>
      <c r="K261" s="38">
        <v>51702</v>
      </c>
      <c r="M261" s="40">
        <f t="shared" si="13"/>
        <v>117</v>
      </c>
      <c r="N261" s="31">
        <v>195</v>
      </c>
    </row>
    <row r="262" spans="1:14" ht="30" x14ac:dyDescent="0.25">
      <c r="A262" s="36"/>
      <c r="B262" s="36" t="s">
        <v>330</v>
      </c>
      <c r="C262" s="37"/>
      <c r="D262" s="38" t="s">
        <v>87</v>
      </c>
      <c r="E262" s="31"/>
      <c r="F262" s="31">
        <f t="shared" ref="F262:F294" si="14">IF(G262&lt;&gt;0,+G262*0.6,"")</f>
        <v>128.4</v>
      </c>
      <c r="G262" s="31">
        <v>214</v>
      </c>
      <c r="H262" s="31"/>
      <c r="I262" s="31"/>
      <c r="J262" s="36" t="s">
        <v>298</v>
      </c>
      <c r="K262" s="38">
        <v>69200</v>
      </c>
      <c r="L262" s="39"/>
      <c r="M262" s="40">
        <f t="shared" si="13"/>
        <v>120</v>
      </c>
      <c r="N262" s="31">
        <v>200</v>
      </c>
    </row>
    <row r="263" spans="1:14" x14ac:dyDescent="0.25">
      <c r="A263" s="7"/>
      <c r="B263" s="36" t="s">
        <v>304</v>
      </c>
      <c r="C263" s="37" t="s">
        <v>309</v>
      </c>
      <c r="D263" s="38" t="s">
        <v>87</v>
      </c>
      <c r="E263" s="31"/>
      <c r="F263" s="31">
        <f t="shared" si="14"/>
        <v>312</v>
      </c>
      <c r="G263" s="31">
        <f>610-90</f>
        <v>520</v>
      </c>
      <c r="H263" s="16"/>
      <c r="I263" s="16"/>
      <c r="J263" s="7" t="s">
        <v>298</v>
      </c>
      <c r="K263" s="9">
        <v>99281</v>
      </c>
      <c r="M263" s="15">
        <f t="shared" si="13"/>
        <v>54</v>
      </c>
      <c r="N263" s="16">
        <v>90</v>
      </c>
    </row>
    <row r="264" spans="1:14" x14ac:dyDescent="0.25">
      <c r="A264" s="7"/>
      <c r="B264" s="36" t="s">
        <v>305</v>
      </c>
      <c r="C264" s="37" t="s">
        <v>310</v>
      </c>
      <c r="D264" s="38" t="s">
        <v>87</v>
      </c>
      <c r="E264" s="31"/>
      <c r="F264" s="31">
        <f t="shared" si="14"/>
        <v>426</v>
      </c>
      <c r="G264" s="31">
        <f>880-170</f>
        <v>710</v>
      </c>
      <c r="H264" s="16"/>
      <c r="I264" s="16"/>
      <c r="J264" s="7" t="s">
        <v>298</v>
      </c>
      <c r="K264" s="9">
        <v>99282</v>
      </c>
      <c r="M264" s="15">
        <f t="shared" si="13"/>
        <v>102</v>
      </c>
      <c r="N264" s="16">
        <v>170</v>
      </c>
    </row>
    <row r="265" spans="1:14" x14ac:dyDescent="0.25">
      <c r="A265" s="7"/>
      <c r="B265" s="36" t="s">
        <v>306</v>
      </c>
      <c r="C265" s="37" t="s">
        <v>311</v>
      </c>
      <c r="D265" s="38" t="s">
        <v>87</v>
      </c>
      <c r="E265" s="31"/>
      <c r="F265" s="31">
        <f t="shared" si="14"/>
        <v>732</v>
      </c>
      <c r="G265" s="31">
        <f>1480-260</f>
        <v>1220</v>
      </c>
      <c r="H265" s="16"/>
      <c r="I265" s="16"/>
      <c r="J265" s="7" t="s">
        <v>298</v>
      </c>
      <c r="K265" s="9">
        <v>99283</v>
      </c>
      <c r="M265" s="15">
        <f t="shared" si="13"/>
        <v>156</v>
      </c>
      <c r="N265" s="16">
        <v>260</v>
      </c>
    </row>
    <row r="266" spans="1:14" x14ac:dyDescent="0.25">
      <c r="A266" s="7"/>
      <c r="B266" s="36" t="s">
        <v>307</v>
      </c>
      <c r="C266" s="37" t="s">
        <v>313</v>
      </c>
      <c r="D266" s="38" t="s">
        <v>87</v>
      </c>
      <c r="E266" s="31"/>
      <c r="F266" s="31">
        <f t="shared" si="14"/>
        <v>1680</v>
      </c>
      <c r="G266" s="31">
        <f>3290-490</f>
        <v>2800</v>
      </c>
      <c r="H266" s="16"/>
      <c r="I266" s="16"/>
      <c r="J266" s="7" t="s">
        <v>298</v>
      </c>
      <c r="K266" s="9">
        <v>99284</v>
      </c>
      <c r="M266" s="15">
        <f t="shared" si="13"/>
        <v>294</v>
      </c>
      <c r="N266" s="16">
        <v>490</v>
      </c>
    </row>
    <row r="267" spans="1:14" x14ac:dyDescent="0.25">
      <c r="A267" s="7"/>
      <c r="B267" s="36" t="s">
        <v>308</v>
      </c>
      <c r="C267" s="37" t="s">
        <v>312</v>
      </c>
      <c r="D267" s="38" t="s">
        <v>87</v>
      </c>
      <c r="E267" s="31"/>
      <c r="F267" s="31">
        <f t="shared" si="14"/>
        <v>3186</v>
      </c>
      <c r="G267" s="31">
        <f>6050-740</f>
        <v>5310</v>
      </c>
      <c r="H267" s="16"/>
      <c r="I267" s="16"/>
      <c r="J267" s="7" t="s">
        <v>298</v>
      </c>
      <c r="K267" s="9">
        <v>99285</v>
      </c>
      <c r="M267" s="15">
        <f t="shared" si="13"/>
        <v>444</v>
      </c>
      <c r="N267" s="16">
        <v>740</v>
      </c>
    </row>
    <row r="268" spans="1:14" ht="30" x14ac:dyDescent="0.25">
      <c r="A268" s="7" t="s">
        <v>73</v>
      </c>
      <c r="B268" s="7"/>
      <c r="C268" s="8"/>
      <c r="D268" s="9" t="s">
        <v>87</v>
      </c>
      <c r="E268" s="16"/>
      <c r="F268" s="16" t="str">
        <f t="shared" si="14"/>
        <v/>
      </c>
      <c r="G268" s="16"/>
      <c r="H268" s="16"/>
      <c r="I268" s="16"/>
      <c r="J268" s="7" t="s">
        <v>147</v>
      </c>
      <c r="K268" s="9">
        <v>29826</v>
      </c>
      <c r="M268" s="15">
        <f t="shared" si="13"/>
        <v>330</v>
      </c>
      <c r="N268" s="16">
        <v>550</v>
      </c>
    </row>
    <row r="269" spans="1:14" ht="30" x14ac:dyDescent="0.25">
      <c r="A269" s="7" t="s">
        <v>71</v>
      </c>
      <c r="B269" s="7"/>
      <c r="C269" s="8"/>
      <c r="D269" s="9" t="s">
        <v>87</v>
      </c>
      <c r="E269" s="16"/>
      <c r="F269" s="31">
        <f t="shared" si="14"/>
        <v>4218</v>
      </c>
      <c r="G269" s="31">
        <v>7030</v>
      </c>
      <c r="H269" s="16"/>
      <c r="I269" s="16"/>
      <c r="J269" s="7" t="s">
        <v>147</v>
      </c>
      <c r="K269" s="9">
        <v>29881</v>
      </c>
      <c r="M269" s="16">
        <f t="shared" si="13"/>
        <v>1011</v>
      </c>
      <c r="N269" s="16">
        <v>1685</v>
      </c>
    </row>
    <row r="270" spans="1:14" ht="30" x14ac:dyDescent="0.25">
      <c r="A270" s="7" t="s">
        <v>48</v>
      </c>
      <c r="B270" s="7"/>
      <c r="C270" s="8"/>
      <c r="D270" s="9" t="s">
        <v>112</v>
      </c>
      <c r="E270" s="16"/>
      <c r="F270" s="31" t="str">
        <f t="shared" si="14"/>
        <v/>
      </c>
      <c r="G270" s="31"/>
      <c r="H270" s="31"/>
      <c r="I270" s="31"/>
      <c r="J270" s="41" t="s">
        <v>144</v>
      </c>
      <c r="K270" s="9">
        <v>42820</v>
      </c>
      <c r="M270" s="16" t="str">
        <f t="shared" si="13"/>
        <v/>
      </c>
      <c r="N270" s="16"/>
    </row>
    <row r="271" spans="1:14" ht="30" x14ac:dyDescent="0.25">
      <c r="A271" s="7" t="s">
        <v>49</v>
      </c>
      <c r="B271" s="7"/>
      <c r="C271" s="8" t="s">
        <v>134</v>
      </c>
      <c r="D271" s="9" t="s">
        <v>87</v>
      </c>
      <c r="E271" s="16"/>
      <c r="F271" s="31">
        <f t="shared" si="14"/>
        <v>2362.7999999999997</v>
      </c>
      <c r="G271" s="31">
        <v>3938</v>
      </c>
      <c r="H271" s="16"/>
      <c r="I271" s="16"/>
      <c r="J271" s="7" t="s">
        <v>147</v>
      </c>
      <c r="K271" s="9">
        <v>43235</v>
      </c>
      <c r="M271" s="16">
        <f t="shared" si="13"/>
        <v>402</v>
      </c>
      <c r="N271" s="16">
        <v>670</v>
      </c>
    </row>
    <row r="272" spans="1:14" ht="30" x14ac:dyDescent="0.25">
      <c r="A272" s="7" t="s">
        <v>50</v>
      </c>
      <c r="B272" s="7"/>
      <c r="C272" s="8"/>
      <c r="D272" s="9" t="s">
        <v>87</v>
      </c>
      <c r="E272" s="16"/>
      <c r="F272" s="31">
        <f t="shared" si="14"/>
        <v>2523</v>
      </c>
      <c r="G272" s="31">
        <v>4205</v>
      </c>
      <c r="H272" s="16"/>
      <c r="I272" s="16"/>
      <c r="J272" s="7" t="s">
        <v>147</v>
      </c>
      <c r="K272" s="9">
        <v>43239</v>
      </c>
      <c r="M272" s="16">
        <f t="shared" si="13"/>
        <v>466.79999999999995</v>
      </c>
      <c r="N272" s="16">
        <v>778</v>
      </c>
    </row>
    <row r="273" spans="1:14" ht="30" x14ac:dyDescent="0.25">
      <c r="A273" s="7" t="s">
        <v>51</v>
      </c>
      <c r="B273" s="7"/>
      <c r="C273" s="8"/>
      <c r="D273" s="9" t="s">
        <v>87</v>
      </c>
      <c r="E273" s="16"/>
      <c r="F273" s="31">
        <f t="shared" si="14"/>
        <v>2735.4</v>
      </c>
      <c r="G273" s="31">
        <v>4559</v>
      </c>
      <c r="H273" s="16"/>
      <c r="I273" s="16"/>
      <c r="J273" s="7" t="s">
        <v>147</v>
      </c>
      <c r="K273" s="9">
        <v>45378</v>
      </c>
      <c r="M273" s="16">
        <f t="shared" si="13"/>
        <v>534</v>
      </c>
      <c r="N273" s="16">
        <v>890</v>
      </c>
    </row>
    <row r="274" spans="1:14" ht="30" x14ac:dyDescent="0.25">
      <c r="A274" s="7" t="s">
        <v>52</v>
      </c>
      <c r="B274" s="7"/>
      <c r="C274" s="8" t="s">
        <v>135</v>
      </c>
      <c r="D274" s="9" t="s">
        <v>87</v>
      </c>
      <c r="E274" s="16"/>
      <c r="F274" s="31">
        <f t="shared" si="14"/>
        <v>2355</v>
      </c>
      <c r="G274" s="31">
        <v>3925</v>
      </c>
      <c r="H274" s="16"/>
      <c r="I274" s="16"/>
      <c r="J274" s="7" t="s">
        <v>147</v>
      </c>
      <c r="K274" s="9">
        <v>45380</v>
      </c>
      <c r="M274" s="16">
        <f t="shared" si="13"/>
        <v>639.6</v>
      </c>
      <c r="N274" s="16">
        <v>1066</v>
      </c>
    </row>
    <row r="275" spans="1:14" ht="30" x14ac:dyDescent="0.25">
      <c r="A275" s="7" t="s">
        <v>53</v>
      </c>
      <c r="B275" s="7"/>
      <c r="C275" s="8"/>
      <c r="D275" s="9" t="s">
        <v>87</v>
      </c>
      <c r="E275" s="16"/>
      <c r="F275" s="31">
        <f t="shared" si="14"/>
        <v>2189.4</v>
      </c>
      <c r="G275" s="31">
        <v>3649</v>
      </c>
      <c r="H275" s="16"/>
      <c r="I275" s="16"/>
      <c r="J275" s="7" t="s">
        <v>147</v>
      </c>
      <c r="K275" s="9">
        <v>45385</v>
      </c>
      <c r="M275" s="16">
        <f t="shared" si="13"/>
        <v>540</v>
      </c>
      <c r="N275" s="16">
        <v>900</v>
      </c>
    </row>
    <row r="276" spans="1:14" ht="30" x14ac:dyDescent="0.25">
      <c r="A276" s="7" t="s">
        <v>54</v>
      </c>
      <c r="B276" s="7"/>
      <c r="C276" s="8"/>
      <c r="D276" s="9" t="s">
        <v>112</v>
      </c>
      <c r="E276" s="16"/>
      <c r="F276" s="31" t="str">
        <f t="shared" si="14"/>
        <v/>
      </c>
      <c r="G276" s="31"/>
      <c r="H276" s="16"/>
      <c r="I276" s="16"/>
      <c r="J276" s="9" t="s">
        <v>144</v>
      </c>
      <c r="K276" s="9">
        <v>45391</v>
      </c>
      <c r="M276" s="16" t="str">
        <f t="shared" si="13"/>
        <v/>
      </c>
      <c r="N276" s="16"/>
    </row>
    <row r="277" spans="1:14" ht="30" x14ac:dyDescent="0.25">
      <c r="A277" s="7" t="s">
        <v>55</v>
      </c>
      <c r="B277" s="7" t="s">
        <v>136</v>
      </c>
      <c r="C277" s="8" t="s">
        <v>137</v>
      </c>
      <c r="D277" s="9" t="s">
        <v>87</v>
      </c>
      <c r="E277" s="16"/>
      <c r="F277" s="31">
        <f t="shared" si="14"/>
        <v>4447.8</v>
      </c>
      <c r="G277" s="31">
        <v>7413</v>
      </c>
      <c r="H277" s="16"/>
      <c r="I277" s="16"/>
      <c r="J277" s="7" t="s">
        <v>147</v>
      </c>
      <c r="K277" s="9">
        <v>47562</v>
      </c>
      <c r="M277" s="16">
        <f t="shared" si="13"/>
        <v>1155.5999999999999</v>
      </c>
      <c r="N277" s="16">
        <v>1926</v>
      </c>
    </row>
    <row r="278" spans="1:14" ht="30" x14ac:dyDescent="0.25">
      <c r="A278" s="7" t="s">
        <v>56</v>
      </c>
      <c r="B278" s="7"/>
      <c r="C278" s="8"/>
      <c r="D278" s="9" t="s">
        <v>87</v>
      </c>
      <c r="E278" s="16"/>
      <c r="F278" s="31">
        <f t="shared" si="14"/>
        <v>4851.5999999999995</v>
      </c>
      <c r="G278" s="31">
        <v>8086</v>
      </c>
      <c r="H278" s="16"/>
      <c r="I278" s="16"/>
      <c r="J278" s="7" t="s">
        <v>147</v>
      </c>
      <c r="K278" s="9">
        <v>49505</v>
      </c>
      <c r="M278" s="16">
        <f t="shared" si="13"/>
        <v>952.19999999999993</v>
      </c>
      <c r="N278" s="16">
        <v>1587</v>
      </c>
    </row>
    <row r="279" spans="1:14" ht="30" x14ac:dyDescent="0.25">
      <c r="A279" s="7" t="s">
        <v>57</v>
      </c>
      <c r="B279" s="7"/>
      <c r="C279" s="8"/>
      <c r="D279" s="9" t="s">
        <v>87</v>
      </c>
      <c r="E279" s="16"/>
      <c r="F279" s="31">
        <f t="shared" si="14"/>
        <v>2454</v>
      </c>
      <c r="G279" s="31">
        <v>4090</v>
      </c>
      <c r="H279" s="16"/>
      <c r="I279" s="16"/>
      <c r="J279" s="7" t="s">
        <v>147</v>
      </c>
      <c r="K279" s="9">
        <v>55700</v>
      </c>
      <c r="M279" s="16">
        <f t="shared" si="13"/>
        <v>368.4</v>
      </c>
      <c r="N279" s="16">
        <v>614</v>
      </c>
    </row>
    <row r="280" spans="1:14" ht="30" x14ac:dyDescent="0.25">
      <c r="A280" s="7" t="s">
        <v>58</v>
      </c>
      <c r="B280" s="7"/>
      <c r="C280" s="8"/>
      <c r="D280" s="9" t="s">
        <v>112</v>
      </c>
      <c r="E280" s="16"/>
      <c r="F280" s="31" t="str">
        <f t="shared" si="14"/>
        <v/>
      </c>
      <c r="G280" s="16"/>
      <c r="H280" s="16"/>
      <c r="I280" s="16"/>
      <c r="J280" s="9" t="s">
        <v>144</v>
      </c>
      <c r="K280" s="9">
        <v>55866</v>
      </c>
      <c r="M280" s="16" t="str">
        <f t="shared" si="13"/>
        <v/>
      </c>
      <c r="N280" s="16"/>
    </row>
    <row r="281" spans="1:14" ht="30" x14ac:dyDescent="0.25">
      <c r="A281" s="7" t="s">
        <v>59</v>
      </c>
      <c r="B281" s="7"/>
      <c r="C281" s="8"/>
      <c r="D281" s="9" t="s">
        <v>112</v>
      </c>
      <c r="E281" s="16"/>
      <c r="F281" s="16" t="str">
        <f t="shared" si="14"/>
        <v/>
      </c>
      <c r="G281" s="16"/>
      <c r="H281" s="16"/>
      <c r="I281" s="16"/>
      <c r="J281" s="9" t="s">
        <v>144</v>
      </c>
      <c r="K281" s="9">
        <v>59400</v>
      </c>
      <c r="M281" s="16" t="str">
        <f t="shared" si="13"/>
        <v/>
      </c>
      <c r="N281" s="16"/>
    </row>
    <row r="282" spans="1:14" ht="30" x14ac:dyDescent="0.25">
      <c r="A282" s="7" t="s">
        <v>60</v>
      </c>
      <c r="B282" s="7"/>
      <c r="C282" s="8"/>
      <c r="D282" s="9" t="s">
        <v>112</v>
      </c>
      <c r="E282" s="16"/>
      <c r="F282" s="16" t="str">
        <f t="shared" si="14"/>
        <v/>
      </c>
      <c r="G282" s="16"/>
      <c r="H282" s="16"/>
      <c r="I282" s="16"/>
      <c r="J282" s="9" t="s">
        <v>144</v>
      </c>
      <c r="K282" s="9">
        <v>59510</v>
      </c>
      <c r="M282" s="16" t="str">
        <f t="shared" si="13"/>
        <v/>
      </c>
      <c r="N282" s="16"/>
    </row>
    <row r="283" spans="1:14" ht="45" x14ac:dyDescent="0.25">
      <c r="A283" s="7" t="s">
        <v>61</v>
      </c>
      <c r="B283" s="7"/>
      <c r="C283" s="8"/>
      <c r="D283" s="9" t="s">
        <v>112</v>
      </c>
      <c r="E283" s="16"/>
      <c r="F283" s="16" t="str">
        <f t="shared" si="14"/>
        <v/>
      </c>
      <c r="G283" s="16"/>
      <c r="H283" s="16"/>
      <c r="I283" s="16"/>
      <c r="J283" s="9" t="s">
        <v>144</v>
      </c>
      <c r="K283" s="9">
        <v>59610</v>
      </c>
      <c r="M283" s="16" t="str">
        <f t="shared" si="13"/>
        <v/>
      </c>
      <c r="N283" s="16"/>
    </row>
    <row r="284" spans="1:14" ht="30" x14ac:dyDescent="0.25">
      <c r="A284" s="7" t="s">
        <v>62</v>
      </c>
      <c r="B284" s="7"/>
      <c r="C284" s="8"/>
      <c r="D284" s="9" t="s">
        <v>112</v>
      </c>
      <c r="E284" s="16"/>
      <c r="F284" s="16" t="str">
        <f t="shared" si="14"/>
        <v/>
      </c>
      <c r="G284" s="16"/>
      <c r="H284" s="16"/>
      <c r="I284" s="16"/>
      <c r="J284" s="9" t="s">
        <v>144</v>
      </c>
      <c r="K284" s="9" t="s">
        <v>63</v>
      </c>
      <c r="M284" s="16" t="str">
        <f t="shared" si="13"/>
        <v/>
      </c>
      <c r="N284" s="16"/>
    </row>
    <row r="285" spans="1:14" ht="45" x14ac:dyDescent="0.25">
      <c r="A285" s="7" t="s">
        <v>64</v>
      </c>
      <c r="B285" s="7"/>
      <c r="C285" s="8"/>
      <c r="D285" s="9" t="s">
        <v>112</v>
      </c>
      <c r="E285" s="16"/>
      <c r="F285" s="16" t="str">
        <f t="shared" si="14"/>
        <v/>
      </c>
      <c r="G285" s="16"/>
      <c r="H285" s="16"/>
      <c r="I285" s="16"/>
      <c r="J285" s="9" t="s">
        <v>144</v>
      </c>
      <c r="K285" s="9">
        <v>64483</v>
      </c>
      <c r="M285" s="16" t="str">
        <f t="shared" si="13"/>
        <v/>
      </c>
      <c r="N285" s="16"/>
    </row>
    <row r="286" spans="1:14" ht="30" x14ac:dyDescent="0.25">
      <c r="A286" s="7" t="s">
        <v>65</v>
      </c>
      <c r="B286" s="7"/>
      <c r="C286" s="8"/>
      <c r="D286" s="9" t="s">
        <v>112</v>
      </c>
      <c r="E286" s="16"/>
      <c r="F286" s="16" t="str">
        <f t="shared" si="14"/>
        <v/>
      </c>
      <c r="G286" s="16"/>
      <c r="H286" s="16"/>
      <c r="I286" s="16"/>
      <c r="J286" s="9" t="s">
        <v>144</v>
      </c>
      <c r="K286" s="9">
        <v>66821</v>
      </c>
      <c r="M286" s="16" t="str">
        <f t="shared" si="13"/>
        <v/>
      </c>
      <c r="N286" s="16"/>
    </row>
    <row r="287" spans="1:14" x14ac:dyDescent="0.25">
      <c r="A287" s="7" t="s">
        <v>66</v>
      </c>
      <c r="B287" s="7"/>
      <c r="C287" s="8"/>
      <c r="D287" s="9" t="s">
        <v>112</v>
      </c>
      <c r="E287" s="16"/>
      <c r="F287" s="16" t="str">
        <f t="shared" si="14"/>
        <v/>
      </c>
      <c r="G287" s="16"/>
      <c r="H287" s="16"/>
      <c r="I287" s="16"/>
      <c r="J287" s="9" t="s">
        <v>144</v>
      </c>
      <c r="K287" s="9">
        <v>66984</v>
      </c>
      <c r="M287" s="16" t="str">
        <f t="shared" si="13"/>
        <v/>
      </c>
      <c r="N287" s="16"/>
    </row>
    <row r="288" spans="1:14" ht="30" x14ac:dyDescent="0.25">
      <c r="A288" s="7" t="s">
        <v>67</v>
      </c>
      <c r="B288" s="7" t="s">
        <v>115</v>
      </c>
      <c r="C288" s="8" t="s">
        <v>115</v>
      </c>
      <c r="D288" s="9" t="s">
        <v>87</v>
      </c>
      <c r="E288" s="16"/>
      <c r="F288" s="16">
        <f t="shared" si="14"/>
        <v>30</v>
      </c>
      <c r="G288" s="16">
        <v>50</v>
      </c>
      <c r="H288" s="16"/>
      <c r="I288" s="16"/>
      <c r="J288" s="7" t="s">
        <v>401</v>
      </c>
      <c r="K288" s="9">
        <v>93000</v>
      </c>
      <c r="M288" s="16">
        <f t="shared" si="13"/>
        <v>18</v>
      </c>
      <c r="N288" s="16">
        <v>30</v>
      </c>
    </row>
    <row r="289" spans="1:14" x14ac:dyDescent="0.25">
      <c r="A289" s="7" t="s">
        <v>68</v>
      </c>
      <c r="B289" s="7"/>
      <c r="C289" s="8"/>
      <c r="D289" s="9" t="s">
        <v>112</v>
      </c>
      <c r="E289" s="16"/>
      <c r="F289" s="16" t="str">
        <f t="shared" si="14"/>
        <v/>
      </c>
      <c r="G289" s="16"/>
      <c r="H289" s="16"/>
      <c r="I289" s="16"/>
      <c r="J289" s="9" t="s">
        <v>144</v>
      </c>
      <c r="K289" s="9">
        <v>93452</v>
      </c>
      <c r="M289" s="16" t="str">
        <f t="shared" si="13"/>
        <v/>
      </c>
      <c r="N289" s="16"/>
    </row>
    <row r="290" spans="1:14" x14ac:dyDescent="0.25">
      <c r="A290" s="34" t="s">
        <v>69</v>
      </c>
      <c r="B290" s="34" t="s">
        <v>301</v>
      </c>
      <c r="C290" s="13"/>
      <c r="D290" s="9" t="s">
        <v>87</v>
      </c>
      <c r="E290" s="16"/>
      <c r="F290" s="16">
        <f t="shared" si="14"/>
        <v>2100</v>
      </c>
      <c r="G290" s="19">
        <v>3500</v>
      </c>
      <c r="H290" s="19"/>
      <c r="I290" s="19"/>
      <c r="J290" s="8" t="s">
        <v>400</v>
      </c>
      <c r="K290" s="14">
        <v>95805</v>
      </c>
      <c r="M290" s="19" t="str">
        <f t="shared" si="13"/>
        <v/>
      </c>
      <c r="N290" s="19"/>
    </row>
    <row r="291" spans="1:14" x14ac:dyDescent="0.25">
      <c r="A291" s="34" t="s">
        <v>113</v>
      </c>
      <c r="B291" s="34" t="s">
        <v>303</v>
      </c>
      <c r="C291" s="13"/>
      <c r="D291" s="9" t="s">
        <v>87</v>
      </c>
      <c r="E291" s="16"/>
      <c r="F291" s="16">
        <f t="shared" si="14"/>
        <v>2100</v>
      </c>
      <c r="G291" s="19">
        <v>3500</v>
      </c>
      <c r="H291" s="19"/>
      <c r="I291" s="19"/>
      <c r="J291" s="8" t="s">
        <v>400</v>
      </c>
      <c r="K291" s="14">
        <v>95807</v>
      </c>
      <c r="M291" s="19" t="str">
        <f t="shared" si="13"/>
        <v/>
      </c>
      <c r="N291" s="19"/>
    </row>
    <row r="292" spans="1:14" x14ac:dyDescent="0.25">
      <c r="A292" s="7" t="s">
        <v>69</v>
      </c>
      <c r="B292" s="7" t="s">
        <v>113</v>
      </c>
      <c r="C292" s="8" t="s">
        <v>138</v>
      </c>
      <c r="D292" s="9" t="s">
        <v>87</v>
      </c>
      <c r="E292" s="16"/>
      <c r="F292" s="16">
        <f t="shared" si="14"/>
        <v>2700</v>
      </c>
      <c r="G292" s="16">
        <v>4500</v>
      </c>
      <c r="H292" s="16"/>
      <c r="I292" s="16"/>
      <c r="J292" s="8" t="s">
        <v>400</v>
      </c>
      <c r="K292" s="9">
        <v>95810</v>
      </c>
      <c r="M292" s="16" t="str">
        <f t="shared" si="13"/>
        <v/>
      </c>
      <c r="N292" s="16"/>
    </row>
    <row r="293" spans="1:14" x14ac:dyDescent="0.25">
      <c r="A293" s="34" t="s">
        <v>300</v>
      </c>
      <c r="B293" s="34" t="s">
        <v>113</v>
      </c>
      <c r="C293" s="13" t="s">
        <v>302</v>
      </c>
      <c r="D293" s="9" t="s">
        <v>87</v>
      </c>
      <c r="E293" s="16"/>
      <c r="F293" s="16">
        <f t="shared" si="14"/>
        <v>2970</v>
      </c>
      <c r="G293" s="19">
        <v>4950</v>
      </c>
      <c r="H293" s="19"/>
      <c r="I293" s="19"/>
      <c r="J293" s="8" t="s">
        <v>400</v>
      </c>
      <c r="K293" s="14">
        <v>95811</v>
      </c>
      <c r="M293" s="19" t="str">
        <f t="shared" si="13"/>
        <v/>
      </c>
      <c r="N293" s="19"/>
    </row>
    <row r="294" spans="1:14" ht="15.75" thickBot="1" x14ac:dyDescent="0.3">
      <c r="A294" s="10" t="s">
        <v>70</v>
      </c>
      <c r="B294" s="10" t="s">
        <v>114</v>
      </c>
      <c r="C294" s="11" t="s">
        <v>143</v>
      </c>
      <c r="D294" s="12" t="s">
        <v>87</v>
      </c>
      <c r="E294" s="17"/>
      <c r="F294" s="17">
        <f t="shared" si="14"/>
        <v>55.199999999999996</v>
      </c>
      <c r="G294" s="17">
        <v>92</v>
      </c>
      <c r="H294" s="17"/>
      <c r="I294" s="17"/>
      <c r="J294" s="11" t="s">
        <v>145</v>
      </c>
      <c r="K294" s="12">
        <v>97110</v>
      </c>
      <c r="M294" s="17" t="str">
        <f t="shared" si="13"/>
        <v/>
      </c>
      <c r="N294" s="17"/>
    </row>
    <row r="295" spans="1:14" x14ac:dyDescent="0.25">
      <c r="F295" s="3" t="s">
        <v>384</v>
      </c>
      <c r="M295" s="3" t="s">
        <v>385</v>
      </c>
    </row>
    <row r="296" spans="1:14" x14ac:dyDescent="0.25">
      <c r="G296" s="3" t="s">
        <v>385</v>
      </c>
      <c r="M296" s="3" t="s">
        <v>386</v>
      </c>
    </row>
    <row r="297" spans="1:14" x14ac:dyDescent="0.25">
      <c r="M297" s="3" t="s">
        <v>365</v>
      </c>
    </row>
  </sheetData>
  <mergeCells count="41">
    <mergeCell ref="M187:N187"/>
    <mergeCell ref="B1:K1"/>
    <mergeCell ref="M1:N2"/>
    <mergeCell ref="H3:I3"/>
    <mergeCell ref="M3:N3"/>
    <mergeCell ref="M169:N169"/>
    <mergeCell ref="A12:A14"/>
    <mergeCell ref="B12:B14"/>
    <mergeCell ref="C12:C14"/>
    <mergeCell ref="D12:D14"/>
    <mergeCell ref="A15:A17"/>
    <mergeCell ref="B15:B17"/>
    <mergeCell ref="C15:C17"/>
    <mergeCell ref="D15:D17"/>
    <mergeCell ref="A26:A29"/>
    <mergeCell ref="B26:B29"/>
    <mergeCell ref="C26:C29"/>
    <mergeCell ref="D26:D29"/>
    <mergeCell ref="D18:D21"/>
    <mergeCell ref="A22:A25"/>
    <mergeCell ref="B22:B25"/>
    <mergeCell ref="C22:C25"/>
    <mergeCell ref="D22:D25"/>
    <mergeCell ref="A18:A21"/>
    <mergeCell ref="B18:B21"/>
    <mergeCell ref="C18:C21"/>
    <mergeCell ref="M175:N175"/>
    <mergeCell ref="M176:N176"/>
    <mergeCell ref="M177:N177"/>
    <mergeCell ref="M178:N178"/>
    <mergeCell ref="M174:N174"/>
    <mergeCell ref="M171:N171"/>
    <mergeCell ref="M172:N172"/>
    <mergeCell ref="M173:N173"/>
    <mergeCell ref="M186:N186"/>
    <mergeCell ref="M179:N179"/>
    <mergeCell ref="M180:N180"/>
    <mergeCell ref="M181:N181"/>
    <mergeCell ref="M184:N184"/>
    <mergeCell ref="M185:N185"/>
    <mergeCell ref="M182:N182"/>
  </mergeCells>
  <pageMargins left="0.2" right="0.2" top="0.5" bottom="0.2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WebSite-010421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Page</dc:creator>
  <cp:lastModifiedBy>Billy Page</cp:lastModifiedBy>
  <cp:lastPrinted>2021-01-07T15:01:26Z</cp:lastPrinted>
  <dcterms:created xsi:type="dcterms:W3CDTF">2019-10-04T14:19:28Z</dcterms:created>
  <dcterms:modified xsi:type="dcterms:W3CDTF">2021-01-08T16:48:08Z</dcterms:modified>
</cp:coreProperties>
</file>